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Yhteiskunnallinen vaikutttaminen\Kilpailukyky\"/>
    </mc:Choice>
  </mc:AlternateContent>
  <bookViews>
    <workbookView xWindow="0" yWindow="0" windowWidth="23040" windowHeight="1101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N26" i="1"/>
  <c r="M26" i="1"/>
  <c r="L26" i="1"/>
  <c r="O14" i="1"/>
  <c r="N14" i="1"/>
  <c r="M14" i="1"/>
  <c r="L14" i="1"/>
  <c r="L15" i="1" l="1"/>
  <c r="L13" i="1"/>
  <c r="O9" i="1"/>
  <c r="N9" i="1"/>
  <c r="M9" i="1"/>
  <c r="L9" i="1"/>
  <c r="O16" i="1"/>
  <c r="O25" i="1" s="1"/>
  <c r="O29" i="1" s="1"/>
  <c r="N16" i="1"/>
  <c r="M16" i="1"/>
  <c r="L16" i="1"/>
  <c r="O15" i="1"/>
  <c r="N15" i="1"/>
  <c r="M15" i="1"/>
  <c r="O13" i="1"/>
  <c r="N13" i="1"/>
  <c r="M13" i="1"/>
  <c r="O12" i="1"/>
  <c r="N12" i="1"/>
  <c r="M12" i="1"/>
  <c r="L12" i="1"/>
  <c r="O7" i="1"/>
  <c r="N7" i="1"/>
  <c r="M7" i="1"/>
  <c r="L7" i="1"/>
  <c r="K7" i="1"/>
  <c r="K6" i="1" s="1"/>
  <c r="L6" i="1" s="1"/>
  <c r="G7" i="1"/>
  <c r="F7" i="1"/>
  <c r="E7" i="1"/>
  <c r="D7" i="1"/>
  <c r="C7" i="1"/>
  <c r="C6" i="1" s="1"/>
  <c r="D6" i="1" s="1"/>
  <c r="E6" i="1" s="1"/>
  <c r="F6" i="1" s="1"/>
  <c r="G6" i="1" s="1"/>
  <c r="N19" i="1" l="1"/>
  <c r="N22" i="1" s="1"/>
  <c r="N25" i="1"/>
  <c r="N29" i="1" s="1"/>
  <c r="L19" i="1"/>
  <c r="L22" i="1" s="1"/>
  <c r="L25" i="1"/>
  <c r="L29" i="1" s="1"/>
  <c r="M19" i="1"/>
  <c r="M22" i="1" s="1"/>
  <c r="M25" i="1"/>
  <c r="M29" i="1" s="1"/>
  <c r="M18" i="1"/>
  <c r="M21" i="1" s="1"/>
  <c r="M24" i="1"/>
  <c r="M28" i="1" s="1"/>
  <c r="O18" i="1"/>
  <c r="O21" i="1" s="1"/>
  <c r="O24" i="1"/>
  <c r="O28" i="1" s="1"/>
  <c r="N18" i="1"/>
  <c r="N21" i="1" s="1"/>
  <c r="N24" i="1"/>
  <c r="N28" i="1" s="1"/>
  <c r="L18" i="1"/>
  <c r="L21" i="1" s="1"/>
  <c r="L24" i="1"/>
  <c r="L28" i="1" s="1"/>
  <c r="O19" i="1"/>
  <c r="O22" i="1" s="1"/>
  <c r="M6" i="1"/>
  <c r="L10" i="1"/>
  <c r="M10" i="1" l="1"/>
  <c r="N6" i="1"/>
  <c r="O6" i="1" l="1"/>
  <c r="O10" i="1" s="1"/>
  <c r="N10" i="1"/>
</calcChain>
</file>

<file path=xl/sharedStrings.xml><?xml version="1.0" encoding="utf-8"?>
<sst xmlns="http://schemas.openxmlformats.org/spreadsheetml/2006/main" count="43" uniqueCount="31">
  <si>
    <t>VM:n peruslaskelma</t>
  </si>
  <si>
    <t>BKT (miljardia, vuoden 2014 rahassa)</t>
  </si>
  <si>
    <t>Korkotekijä</t>
  </si>
  <si>
    <t>VM: Julkisen talouden ylijäämä (% BKT:stä)</t>
  </si>
  <si>
    <t>VM: Talouskasvu</t>
  </si>
  <si>
    <t>VM: BKT:n tasoero (%)</t>
  </si>
  <si>
    <t>Muutos julkisessa taloudessa suhteessa peruslaskelmaan</t>
  </si>
  <si>
    <t>Näiden tulosten pitäisi vastata VM:n lukuja (solut L8-O8)</t>
  </si>
  <si>
    <t>VM: Muutos julkisessa taloudessa suhteessa peruslaskelmaan</t>
  </si>
  <si>
    <t>Näiden tulosten pitäisi vastata VM:n lukuja (solut L9-O9)</t>
  </si>
  <si>
    <t>BKT:n tasoero (%)</t>
  </si>
  <si>
    <t>VM:n palkkamalttivaihtoehto</t>
  </si>
  <si>
    <t>2015 (VM:n keväällä tekemä talouskasvuennuste)</t>
  </si>
  <si>
    <t>Palkkamaltin parantaisi julkista tasapainoa siis tämän verran enemmän kuin VM:n laskelma huomioi</t>
  </si>
  <si>
    <t>Julkisen talouden ylijäämä (miljardia euroa), VM:n luvuilla</t>
  </si>
  <si>
    <t>Tapa 1</t>
  </si>
  <si>
    <t>Tapa 2</t>
  </si>
  <si>
    <t>OECD:n arvio</t>
  </si>
  <si>
    <t>Lasku: Julkisen talouden ylijäämä (% BKT:stä), VM:n luvulla (0,2)</t>
  </si>
  <si>
    <t>Lasku: Julkisen ylijäämän parantuminen palkkamaltin takia (miljardia euroa), VM:n luvuilla</t>
  </si>
  <si>
    <t>Lasku: Julkisen talouden ylijäämä, joustolla 1 (% suhteessa BKT:hen)</t>
  </si>
  <si>
    <t>Lasku: Julkisen talouden ylijäämä joustolla 2 (% suhteessa BKT:hen)</t>
  </si>
  <si>
    <t>Komission arvio</t>
  </si>
  <si>
    <t>Jousto A</t>
  </si>
  <si>
    <t>Jousto B</t>
  </si>
  <si>
    <t>Ero VM:n lukuun, kun jousto on A (%-yksikköä)</t>
  </si>
  <si>
    <t>Ero VM:n lukuun, kun jousto on B (%-yksikköä)</t>
  </si>
  <si>
    <t>Ero VM:n lukuun euroina (miljardia euroa), joustolla A</t>
  </si>
  <si>
    <t>Ero VM:n lukuun euroina (miljardia euroa), joustolla B</t>
  </si>
  <si>
    <t>Julkisen taloden ylijäämä (miljardia euroa), joustolla A</t>
  </si>
  <si>
    <t>Julkisen taloden ylijäämä (miljardia euroa), joustolla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</si>
</sst>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3" borderId="1" xfId="3"/>
    <xf numFmtId="0" fontId="1" fillId="2" borderId="1" xfId="1"/>
    <xf numFmtId="0" fontId="2" fillId="3" borderId="2" xfId="2"/>
    <xf numFmtId="0" fontId="4" fillId="0" borderId="0" xfId="4"/>
    <xf numFmtId="0" fontId="5" fillId="0" borderId="0" xfId="0" applyFont="1"/>
    <xf numFmtId="0" fontId="6" fillId="3" borderId="1" xfId="3" applyFont="1"/>
  </cellXfs>
  <cellStyles count="5">
    <cellStyle name="Calculation" xfId="3" builtinId="22"/>
    <cellStyle name="Explanatory Text" xfId="4" builtinId="53"/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9"/>
  <sheetViews>
    <sheetView tabSelected="1" workbookViewId="0">
      <selection activeCell="G17" sqref="G17"/>
    </sheetView>
  </sheetViews>
  <sheetFormatPr defaultRowHeight="14.4" x14ac:dyDescent="0.3"/>
  <cols>
    <col min="1" max="1" width="27.21875" customWidth="1"/>
    <col min="2" max="2" width="13.33203125" customWidth="1"/>
    <col min="9" max="9" width="29.21875" customWidth="1"/>
    <col min="11" max="11" width="14.6640625" customWidth="1"/>
  </cols>
  <sheetData>
    <row r="3" spans="1:16" x14ac:dyDescent="0.3">
      <c r="D3" t="s">
        <v>0</v>
      </c>
      <c r="L3" t="s">
        <v>11</v>
      </c>
    </row>
    <row r="4" spans="1:16" x14ac:dyDescent="0.3">
      <c r="B4">
        <v>2014</v>
      </c>
      <c r="C4" t="s">
        <v>12</v>
      </c>
      <c r="D4">
        <v>2016</v>
      </c>
      <c r="E4">
        <v>2017</v>
      </c>
      <c r="F4">
        <v>2018</v>
      </c>
      <c r="G4">
        <v>2019</v>
      </c>
      <c r="J4">
        <v>2014</v>
      </c>
      <c r="K4" t="s">
        <v>12</v>
      </c>
      <c r="L4">
        <v>2016</v>
      </c>
      <c r="M4">
        <v>2017</v>
      </c>
      <c r="N4">
        <v>2018</v>
      </c>
      <c r="O4">
        <v>2019</v>
      </c>
    </row>
    <row r="5" spans="1:16" x14ac:dyDescent="0.3">
      <c r="A5" t="s">
        <v>4</v>
      </c>
      <c r="C5" s="2">
        <v>0.5</v>
      </c>
      <c r="D5" s="2">
        <v>1.4</v>
      </c>
      <c r="E5" s="2">
        <v>1.5</v>
      </c>
      <c r="F5" s="2">
        <v>1.3</v>
      </c>
      <c r="G5" s="2">
        <v>1.2</v>
      </c>
      <c r="I5" t="s">
        <v>4</v>
      </c>
      <c r="K5" s="2">
        <v>0.5</v>
      </c>
      <c r="L5" s="2">
        <v>1.7</v>
      </c>
      <c r="M5" s="2">
        <v>2</v>
      </c>
      <c r="N5" s="2">
        <v>1.9</v>
      </c>
      <c r="O5" s="2">
        <v>1.8</v>
      </c>
    </row>
    <row r="6" spans="1:16" x14ac:dyDescent="0.3">
      <c r="A6" t="s">
        <v>1</v>
      </c>
      <c r="B6" s="2">
        <v>205.178</v>
      </c>
      <c r="C6" s="1">
        <f>B6*C7</f>
        <v>206.20388999999997</v>
      </c>
      <c r="D6" s="1">
        <f>C6*D7</f>
        <v>209.09074445999997</v>
      </c>
      <c r="E6" s="1">
        <f>D6*E7</f>
        <v>212.22710562689994</v>
      </c>
      <c r="F6" s="1">
        <f>E6*F7</f>
        <v>214.98605800004961</v>
      </c>
      <c r="G6" s="1">
        <f>F6*G7</f>
        <v>217.56589069605022</v>
      </c>
      <c r="I6" t="s">
        <v>1</v>
      </c>
      <c r="J6" s="2">
        <v>205.178</v>
      </c>
      <c r="K6" s="1">
        <f>J6*K7</f>
        <v>206.20388999999997</v>
      </c>
      <c r="L6" s="1">
        <f>K6*L7</f>
        <v>209.70935612999995</v>
      </c>
      <c r="M6" s="1">
        <f>L6*M7</f>
        <v>213.90354325259995</v>
      </c>
      <c r="N6" s="1">
        <f>M6*N7</f>
        <v>217.96771057439932</v>
      </c>
      <c r="O6" s="1">
        <f>N6*O7</f>
        <v>221.8911293647385</v>
      </c>
    </row>
    <row r="7" spans="1:16" x14ac:dyDescent="0.3">
      <c r="A7" t="s">
        <v>2</v>
      </c>
      <c r="C7">
        <f>1+$C5*0.01</f>
        <v>1.0049999999999999</v>
      </c>
      <c r="D7">
        <f>1+D5*0.01</f>
        <v>1.014</v>
      </c>
      <c r="E7">
        <f>1+E5*0.01</f>
        <v>1.0149999999999999</v>
      </c>
      <c r="F7">
        <f>1+F5*0.01</f>
        <v>1.0129999999999999</v>
      </c>
      <c r="G7">
        <f>1+G5*0.01</f>
        <v>1.012</v>
      </c>
      <c r="I7" t="s">
        <v>2</v>
      </c>
      <c r="K7">
        <f>1+$C5*0.01</f>
        <v>1.0049999999999999</v>
      </c>
      <c r="L7">
        <f>1+L5*0.01</f>
        <v>1.0169999999999999</v>
      </c>
      <c r="M7">
        <f>1+M5*0.01</f>
        <v>1.02</v>
      </c>
      <c r="N7">
        <f>1+N5*0.01</f>
        <v>1.0189999999999999</v>
      </c>
      <c r="O7">
        <f>1+O5*0.01</f>
        <v>1.018</v>
      </c>
    </row>
    <row r="8" spans="1:16" x14ac:dyDescent="0.3">
      <c r="A8" t="s">
        <v>3</v>
      </c>
      <c r="D8" s="2">
        <v>-3.2</v>
      </c>
      <c r="E8" s="2">
        <v>-3.1</v>
      </c>
      <c r="F8" s="2">
        <v>-2.7</v>
      </c>
      <c r="G8" s="2">
        <v>-2.5</v>
      </c>
      <c r="I8" s="5" t="s">
        <v>3</v>
      </c>
      <c r="L8" s="2">
        <v>-3.1</v>
      </c>
      <c r="M8" s="2">
        <v>-2.9</v>
      </c>
      <c r="N8" s="2">
        <v>-2.5</v>
      </c>
      <c r="O8" s="2">
        <v>-2.1</v>
      </c>
    </row>
    <row r="9" spans="1:16" x14ac:dyDescent="0.3">
      <c r="I9" s="5" t="s">
        <v>8</v>
      </c>
      <c r="J9" s="5"/>
      <c r="K9" s="5"/>
      <c r="L9" s="1">
        <f>L8-D8</f>
        <v>0.10000000000000009</v>
      </c>
      <c r="M9" s="1">
        <f t="shared" ref="M9:O9" si="0">M8-E8</f>
        <v>0.20000000000000018</v>
      </c>
      <c r="N9" s="1">
        <f t="shared" si="0"/>
        <v>0.20000000000000018</v>
      </c>
      <c r="O9" s="1">
        <f t="shared" si="0"/>
        <v>0.39999999999999991</v>
      </c>
    </row>
    <row r="10" spans="1:16" x14ac:dyDescent="0.3">
      <c r="I10" t="s">
        <v>10</v>
      </c>
      <c r="L10" s="1">
        <f>(L6-D6)/D6*100</f>
        <v>0.29585798816567033</v>
      </c>
      <c r="M10" s="1">
        <f>((M6-E6)/E6)*100</f>
        <v>0.78992625411723749</v>
      </c>
      <c r="N10" s="1">
        <f>((N6-F6)/F6)*100</f>
        <v>1.3869050868168491</v>
      </c>
      <c r="O10" s="1">
        <f>((O6-G6)/G6)*100</f>
        <v>1.988013219742633</v>
      </c>
    </row>
    <row r="11" spans="1:16" x14ac:dyDescent="0.3">
      <c r="I11" t="s">
        <v>5</v>
      </c>
      <c r="O11" s="2">
        <v>2</v>
      </c>
    </row>
    <row r="12" spans="1:16" x14ac:dyDescent="0.3">
      <c r="I12" t="s">
        <v>6</v>
      </c>
      <c r="L12" s="1">
        <f>0.2*L10</f>
        <v>5.9171597633134065E-2</v>
      </c>
      <c r="M12" s="1">
        <f t="shared" ref="M12:O12" si="1">0.2*M10</f>
        <v>0.1579852508234475</v>
      </c>
      <c r="N12" s="1">
        <f t="shared" si="1"/>
        <v>0.27738101736336984</v>
      </c>
      <c r="O12" s="1">
        <f t="shared" si="1"/>
        <v>0.39760264394852662</v>
      </c>
      <c r="P12" s="4" t="s">
        <v>9</v>
      </c>
    </row>
    <row r="13" spans="1:16" x14ac:dyDescent="0.3">
      <c r="I13" t="s">
        <v>18</v>
      </c>
      <c r="L13" s="1">
        <f>D8+0.2*L10</f>
        <v>-3.140828402366866</v>
      </c>
      <c r="M13" s="1">
        <f t="shared" ref="M13:O13" si="2">E8+0.2*M10</f>
        <v>-2.9420147491765527</v>
      </c>
      <c r="N13" s="1">
        <f t="shared" si="2"/>
        <v>-2.4226189826366302</v>
      </c>
      <c r="O13" s="1">
        <f t="shared" si="2"/>
        <v>-2.1023973560514735</v>
      </c>
      <c r="P13" s="4" t="s">
        <v>7</v>
      </c>
    </row>
    <row r="14" spans="1:16" x14ac:dyDescent="0.3">
      <c r="I14" t="s">
        <v>19</v>
      </c>
      <c r="L14" s="1">
        <f>L6*L12*0.01</f>
        <v>0.12408837640827974</v>
      </c>
      <c r="M14" s="1">
        <f>M6*M12*0.01</f>
        <v>0.33793604932786153</v>
      </c>
      <c r="N14" s="1">
        <f>N6*N12*0.01</f>
        <v>0.6046010531149143</v>
      </c>
      <c r="O14" s="1">
        <f>O6*O12*0.01</f>
        <v>0.88224499704144577</v>
      </c>
    </row>
    <row r="15" spans="1:16" x14ac:dyDescent="0.3">
      <c r="F15" t="s">
        <v>23</v>
      </c>
      <c r="G15" t="s">
        <v>24</v>
      </c>
      <c r="I15" s="5" t="s">
        <v>20</v>
      </c>
      <c r="J15" s="5"/>
      <c r="L15" s="1">
        <f>D8+F16*L10</f>
        <v>-3.0579881656804786</v>
      </c>
      <c r="M15" s="1">
        <f>E8+F16*M10</f>
        <v>-2.7208353980237261</v>
      </c>
      <c r="N15" s="1">
        <f>F8+F16*N10</f>
        <v>-2.0342855583279125</v>
      </c>
      <c r="O15" s="1">
        <f>G8+F16*O10</f>
        <v>-1.5457536545235362</v>
      </c>
    </row>
    <row r="16" spans="1:16" x14ac:dyDescent="0.3">
      <c r="F16" s="2">
        <v>0.48</v>
      </c>
      <c r="G16" s="2">
        <v>0.53</v>
      </c>
      <c r="I16" s="5" t="s">
        <v>21</v>
      </c>
      <c r="J16" s="5"/>
      <c r="L16" s="1">
        <f>D8+G16*L10</f>
        <v>-3.0431952662721948</v>
      </c>
      <c r="M16" s="1">
        <f>E8+G16*M10</f>
        <v>-2.6813390853178642</v>
      </c>
      <c r="N16" s="1">
        <f>F8+G16*N10</f>
        <v>-1.9649403039870701</v>
      </c>
      <c r="O16" s="1">
        <f>G8+G16*O10</f>
        <v>-1.4463529935364046</v>
      </c>
    </row>
    <row r="17" spans="6:16" x14ac:dyDescent="0.3">
      <c r="F17" s="4" t="s">
        <v>17</v>
      </c>
      <c r="G17" s="4" t="s">
        <v>22</v>
      </c>
    </row>
    <row r="18" spans="6:16" x14ac:dyDescent="0.3">
      <c r="I18" s="5" t="s">
        <v>25</v>
      </c>
      <c r="J18" s="5"/>
      <c r="K18" s="5"/>
      <c r="L18" s="3">
        <f>L15-L8</f>
        <v>4.201183431952149E-2</v>
      </c>
      <c r="M18" s="3">
        <f t="shared" ref="M18:O18" si="3">M15-M8</f>
        <v>0.17916460197627382</v>
      </c>
      <c r="N18" s="3">
        <f t="shared" si="3"/>
        <v>0.46571444167208753</v>
      </c>
      <c r="O18" s="3">
        <f t="shared" si="3"/>
        <v>0.5542463454764639</v>
      </c>
      <c r="P18" s="4" t="s">
        <v>13</v>
      </c>
    </row>
    <row r="19" spans="6:16" x14ac:dyDescent="0.3">
      <c r="I19" s="5" t="s">
        <v>26</v>
      </c>
      <c r="J19" s="5"/>
      <c r="K19" s="5"/>
      <c r="L19" s="3">
        <f>L16-L8</f>
        <v>5.6804733727805257E-2</v>
      </c>
      <c r="M19" s="3">
        <f t="shared" ref="M19:N19" si="4">M16-M8</f>
        <v>0.21866091468213567</v>
      </c>
      <c r="N19" s="3">
        <f t="shared" si="4"/>
        <v>0.53505969601292991</v>
      </c>
      <c r="O19" s="3">
        <f>O16-O8</f>
        <v>0.65364700646359553</v>
      </c>
      <c r="P19" s="4" t="s">
        <v>13</v>
      </c>
    </row>
    <row r="20" spans="6:16" x14ac:dyDescent="0.3">
      <c r="L20" s="3"/>
      <c r="M20" s="3"/>
      <c r="N20" s="3"/>
      <c r="O20" s="3"/>
    </row>
    <row r="21" spans="6:16" x14ac:dyDescent="0.3">
      <c r="H21" t="s">
        <v>15</v>
      </c>
      <c r="I21" s="5" t="s">
        <v>27</v>
      </c>
      <c r="L21" s="3">
        <f>L18*L6*0.01</f>
        <v>8.8102747249870869E-2</v>
      </c>
      <c r="M21" s="3">
        <f>M18*M6*0.01</f>
        <v>0.38323943188166737</v>
      </c>
      <c r="N21" s="3">
        <f t="shared" ref="N21" si="5">N18*N6*0.01</f>
        <v>1.0151071063269954</v>
      </c>
      <c r="O21" s="3">
        <f>O18*O6*0.01</f>
        <v>1.2298234754405162</v>
      </c>
      <c r="P21" s="4" t="s">
        <v>13</v>
      </c>
    </row>
    <row r="22" spans="6:16" x14ac:dyDescent="0.3">
      <c r="I22" s="5" t="s">
        <v>28</v>
      </c>
      <c r="L22" s="3">
        <f>L19*L6*0.01</f>
        <v>0.11912484135194133</v>
      </c>
      <c r="M22" s="3">
        <f t="shared" ref="M22:O22" si="6">M19*M6*0.01</f>
        <v>0.46772344421363271</v>
      </c>
      <c r="N22" s="3">
        <f t="shared" si="6"/>
        <v>1.1662573696057239</v>
      </c>
      <c r="O22" s="3">
        <f t="shared" si="6"/>
        <v>1.4503847247008772</v>
      </c>
      <c r="P22" s="4" t="s">
        <v>13</v>
      </c>
    </row>
    <row r="24" spans="6:16" x14ac:dyDescent="0.3">
      <c r="I24" s="5" t="s">
        <v>29</v>
      </c>
      <c r="L24" s="1">
        <f>L6*L15*0.01</f>
        <v>-6.4128872927801277</v>
      </c>
      <c r="M24" s="1">
        <f t="shared" ref="M24:O24" si="7">M6*M15*0.01</f>
        <v>-5.8199633224437308</v>
      </c>
      <c r="N24" s="1">
        <f t="shared" si="7"/>
        <v>-4.4340856580329877</v>
      </c>
      <c r="O24" s="1">
        <f t="shared" si="7"/>
        <v>-3.4298902412189927</v>
      </c>
    </row>
    <row r="25" spans="6:16" x14ac:dyDescent="0.3">
      <c r="I25" s="5" t="s">
        <v>30</v>
      </c>
      <c r="L25" s="1">
        <f>L6*L16*0.01</f>
        <v>-6.3818651986780575</v>
      </c>
      <c r="M25" s="1">
        <f t="shared" ref="M25:O25" si="8">M6*M16*0.01</f>
        <v>-5.7354793101117654</v>
      </c>
      <c r="N25" s="1">
        <f t="shared" si="8"/>
        <v>-4.2829353947542597</v>
      </c>
      <c r="O25" s="1">
        <f t="shared" si="8"/>
        <v>-3.2093289919586314</v>
      </c>
      <c r="P25" s="4"/>
    </row>
    <row r="26" spans="6:16" x14ac:dyDescent="0.3">
      <c r="I26" s="5" t="s">
        <v>14</v>
      </c>
      <c r="L26" s="1">
        <f>L6*L8*0.01</f>
        <v>-6.5009900400299987</v>
      </c>
      <c r="M26" s="1">
        <f t="shared" ref="M26:O26" si="9">M6*M8*0.01</f>
        <v>-6.2032027543253978</v>
      </c>
      <c r="N26" s="1">
        <f t="shared" si="9"/>
        <v>-5.4491927643599833</v>
      </c>
      <c r="O26" s="1">
        <f t="shared" si="9"/>
        <v>-4.6597137166595086</v>
      </c>
    </row>
    <row r="28" spans="6:16" x14ac:dyDescent="0.3">
      <c r="H28" t="s">
        <v>16</v>
      </c>
      <c r="I28" s="5" t="s">
        <v>27</v>
      </c>
      <c r="L28" s="6">
        <f>L24-L26</f>
        <v>8.8102747249870994E-2</v>
      </c>
      <c r="M28" s="6">
        <f t="shared" ref="M28:O28" si="10">M24-M26</f>
        <v>0.38323943188166698</v>
      </c>
      <c r="N28" s="6">
        <f t="shared" si="10"/>
        <v>1.0151071063269956</v>
      </c>
      <c r="O28" s="6">
        <f t="shared" si="10"/>
        <v>1.229823475440516</v>
      </c>
      <c r="P28" s="4" t="s">
        <v>13</v>
      </c>
    </row>
    <row r="29" spans="6:16" x14ac:dyDescent="0.3">
      <c r="I29" s="5" t="s">
        <v>28</v>
      </c>
      <c r="L29" s="6">
        <f>L25-L26</f>
        <v>0.11912484135194124</v>
      </c>
      <c r="M29" s="6">
        <f t="shared" ref="M29:O29" si="11">M25-M26</f>
        <v>0.46772344421363243</v>
      </c>
      <c r="N29" s="6">
        <f t="shared" si="11"/>
        <v>1.1662573696057237</v>
      </c>
      <c r="O29" s="6">
        <f t="shared" si="11"/>
        <v>1.4503847247008772</v>
      </c>
      <c r="P29" s="4" t="s">
        <v>13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Helsinki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 Tervala</dc:creator>
  <cp:lastModifiedBy>Juha Tervala</cp:lastModifiedBy>
  <dcterms:created xsi:type="dcterms:W3CDTF">2015-09-30T06:17:07Z</dcterms:created>
  <dcterms:modified xsi:type="dcterms:W3CDTF">2015-10-19T06:51:33Z</dcterms:modified>
</cp:coreProperties>
</file>