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7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8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ocalData\jarajala\documents\MAANEUVO valmennus BSAG 2019-\Tuotettavat materiaalit\Työohjeet\5 Tiivistymisriskit 5\"/>
    </mc:Choice>
  </mc:AlternateContent>
  <bookViews>
    <workbookView xWindow="0" yWindow="0" windowWidth="28800" windowHeight="11592" activeTab="6"/>
  </bookViews>
  <sheets>
    <sheet name="Muokkaus nyky" sheetId="39" r:id="rId1"/>
    <sheet name="Muokkaus alin" sheetId="41" r:id="rId2"/>
    <sheet name="Muokkaus parip" sheetId="42" r:id="rId3"/>
    <sheet name="Rehunkorjuu" sheetId="38" r:id="rId4"/>
    <sheet name="Rehunkorjuu alin" sheetId="43" r:id="rId5"/>
    <sheet name="Puinti" sheetId="40" r:id="rId6"/>
    <sheet name="Rengasvertailu" sheetId="36" r:id="rId7"/>
    <sheet name="Rengasvertailu (2)" sheetId="44" r:id="rId8"/>
  </sheets>
  <definedNames>
    <definedName name="_xlnm.Print_Area" localSheetId="1">'Muokkaus alin'!$M$22:$U$40</definedName>
    <definedName name="_xlnm.Print_Area" localSheetId="0">'Muokkaus nyky'!$M$22:$U$40</definedName>
    <definedName name="_xlnm.Print_Area" localSheetId="2">'Muokkaus parip'!$M$22:$U$40</definedName>
    <definedName name="_xlnm.Print_Area" localSheetId="5">Puinti!$M$22:$U$40</definedName>
    <definedName name="_xlnm.Print_Area" localSheetId="3">Rehunkorjuu!$N$22:$U$40</definedName>
    <definedName name="_xlnm.Print_Area" localSheetId="4">'Rehunkorjuu alin'!$N$22:$U$40</definedName>
    <definedName name="_xlnm.Print_Area" localSheetId="6">Rengasvertailu!$N$22:$U$40</definedName>
    <definedName name="_xlnm.Print_Area" localSheetId="7">'Rengasvertailu (2)'!$N$22:$U$40</definedName>
  </definedNames>
  <calcPr calcId="162913"/>
</workbook>
</file>

<file path=xl/calcChain.xml><?xml version="1.0" encoding="utf-8"?>
<calcChain xmlns="http://schemas.openxmlformats.org/spreadsheetml/2006/main">
  <c r="D13" i="43" l="1"/>
  <c r="D11" i="43"/>
  <c r="D9" i="43"/>
  <c r="D7" i="43"/>
  <c r="D13" i="42"/>
  <c r="D11" i="42"/>
  <c r="D9" i="42"/>
  <c r="D7" i="42"/>
  <c r="D13" i="41"/>
  <c r="D11" i="41"/>
  <c r="D9" i="41"/>
  <c r="D7" i="41"/>
  <c r="G13" i="44" l="1"/>
  <c r="G12" i="44"/>
  <c r="G11" i="44"/>
  <c r="G10" i="44"/>
  <c r="G9" i="44"/>
  <c r="G8" i="44"/>
  <c r="G7" i="44"/>
  <c r="G6" i="44"/>
  <c r="G13" i="36"/>
  <c r="G12" i="36"/>
  <c r="G11" i="36"/>
  <c r="G10" i="36"/>
  <c r="G9" i="36"/>
  <c r="G8" i="36"/>
  <c r="G7" i="36"/>
  <c r="G6" i="36"/>
  <c r="AC13" i="44" l="1"/>
  <c r="L13" i="44"/>
  <c r="D13" i="44"/>
  <c r="E13" i="44" s="1"/>
  <c r="AC12" i="44"/>
  <c r="L12" i="44"/>
  <c r="E12" i="44"/>
  <c r="AC11" i="44"/>
  <c r="L11" i="44"/>
  <c r="E11" i="44"/>
  <c r="D11" i="44"/>
  <c r="AC10" i="44"/>
  <c r="L10" i="44"/>
  <c r="E10" i="44"/>
  <c r="AC9" i="44"/>
  <c r="L9" i="44"/>
  <c r="D9" i="44"/>
  <c r="E9" i="44" s="1"/>
  <c r="AC8" i="44"/>
  <c r="L8" i="44"/>
  <c r="E8" i="44"/>
  <c r="AC7" i="44"/>
  <c r="L7" i="44"/>
  <c r="D7" i="44"/>
  <c r="E7" i="44" s="1"/>
  <c r="AC6" i="44"/>
  <c r="L6" i="44"/>
  <c r="E6" i="44"/>
  <c r="D9" i="38" l="1"/>
  <c r="AC13" i="43" l="1"/>
  <c r="L13" i="43"/>
  <c r="E13" i="43"/>
  <c r="G13" i="43" s="1"/>
  <c r="AC12" i="43"/>
  <c r="L12" i="43"/>
  <c r="E12" i="43"/>
  <c r="G12" i="43" s="1"/>
  <c r="AC11" i="43"/>
  <c r="L11" i="43"/>
  <c r="E11" i="43"/>
  <c r="G11" i="43" s="1"/>
  <c r="AC10" i="43"/>
  <c r="L10" i="43"/>
  <c r="E10" i="43"/>
  <c r="G10" i="43" s="1"/>
  <c r="AC9" i="43"/>
  <c r="L9" i="43"/>
  <c r="E9" i="43"/>
  <c r="G9" i="43" s="1"/>
  <c r="AC8" i="43"/>
  <c r="L8" i="43"/>
  <c r="E8" i="43"/>
  <c r="G8" i="43" s="1"/>
  <c r="AC7" i="43"/>
  <c r="L7" i="43"/>
  <c r="E7" i="43"/>
  <c r="G7" i="43" s="1"/>
  <c r="AC6" i="43"/>
  <c r="L6" i="43"/>
  <c r="E6" i="43"/>
  <c r="G6" i="43" s="1"/>
  <c r="AC13" i="42" l="1"/>
  <c r="L13" i="42"/>
  <c r="E13" i="42"/>
  <c r="G13" i="42" s="1"/>
  <c r="AC12" i="42"/>
  <c r="L12" i="42"/>
  <c r="E12" i="42"/>
  <c r="G12" i="42" s="1"/>
  <c r="AC11" i="42"/>
  <c r="L11" i="42"/>
  <c r="E11" i="42"/>
  <c r="G11" i="42" s="1"/>
  <c r="AC10" i="42"/>
  <c r="L10" i="42"/>
  <c r="E10" i="42"/>
  <c r="G10" i="42" s="1"/>
  <c r="AC9" i="42"/>
  <c r="L9" i="42"/>
  <c r="E9" i="42"/>
  <c r="G9" i="42" s="1"/>
  <c r="AC8" i="42"/>
  <c r="L8" i="42"/>
  <c r="E8" i="42"/>
  <c r="G8" i="42" s="1"/>
  <c r="AC7" i="42"/>
  <c r="L7" i="42"/>
  <c r="E7" i="42"/>
  <c r="G7" i="42" s="1"/>
  <c r="AC6" i="42"/>
  <c r="L6" i="42"/>
  <c r="E6" i="42"/>
  <c r="G6" i="42" s="1"/>
  <c r="AC13" i="41"/>
  <c r="L13" i="41"/>
  <c r="E13" i="41"/>
  <c r="G13" i="41" s="1"/>
  <c r="AC12" i="41"/>
  <c r="L12" i="41"/>
  <c r="E12" i="41"/>
  <c r="G12" i="41" s="1"/>
  <c r="AC11" i="41"/>
  <c r="L11" i="41"/>
  <c r="E11" i="41"/>
  <c r="G11" i="41" s="1"/>
  <c r="AC10" i="41"/>
  <c r="L10" i="41"/>
  <c r="E10" i="41"/>
  <c r="G10" i="41" s="1"/>
  <c r="AC9" i="41"/>
  <c r="L9" i="41"/>
  <c r="E9" i="41"/>
  <c r="G9" i="41" s="1"/>
  <c r="AC8" i="41"/>
  <c r="L8" i="41"/>
  <c r="E8" i="41"/>
  <c r="G8" i="41" s="1"/>
  <c r="AC7" i="41"/>
  <c r="L7" i="41"/>
  <c r="E7" i="41"/>
  <c r="G7" i="41" s="1"/>
  <c r="AC6" i="41"/>
  <c r="L6" i="41"/>
  <c r="E6" i="41"/>
  <c r="G6" i="41" s="1"/>
  <c r="AC13" i="40" l="1"/>
  <c r="L13" i="40"/>
  <c r="D13" i="40"/>
  <c r="E13" i="40" s="1"/>
  <c r="G13" i="40" s="1"/>
  <c r="AC12" i="40"/>
  <c r="L12" i="40"/>
  <c r="E12" i="40"/>
  <c r="G12" i="40" s="1"/>
  <c r="AC11" i="40"/>
  <c r="L11" i="40"/>
  <c r="D11" i="40"/>
  <c r="E11" i="40" s="1"/>
  <c r="G11" i="40" s="1"/>
  <c r="AC10" i="40"/>
  <c r="L10" i="40"/>
  <c r="E10" i="40"/>
  <c r="G10" i="40" s="1"/>
  <c r="AC9" i="40"/>
  <c r="L9" i="40"/>
  <c r="D9" i="40"/>
  <c r="E9" i="40" s="1"/>
  <c r="G9" i="40" s="1"/>
  <c r="AC8" i="40"/>
  <c r="L8" i="40"/>
  <c r="E8" i="40"/>
  <c r="G8" i="40" s="1"/>
  <c r="AC7" i="40"/>
  <c r="L7" i="40"/>
  <c r="D7" i="40"/>
  <c r="E7" i="40" s="1"/>
  <c r="G7" i="40" s="1"/>
  <c r="AC6" i="40"/>
  <c r="L6" i="40"/>
  <c r="E6" i="40"/>
  <c r="G6" i="40" s="1"/>
  <c r="AC13" i="39"/>
  <c r="L13" i="39"/>
  <c r="D13" i="39"/>
  <c r="E13" i="39" s="1"/>
  <c r="G13" i="39" s="1"/>
  <c r="AC12" i="39"/>
  <c r="L12" i="39"/>
  <c r="E12" i="39"/>
  <c r="G12" i="39" s="1"/>
  <c r="AC11" i="39"/>
  <c r="L11" i="39"/>
  <c r="D11" i="39"/>
  <c r="E11" i="39" s="1"/>
  <c r="G11" i="39" s="1"/>
  <c r="AC10" i="39"/>
  <c r="L10" i="39"/>
  <c r="E10" i="39"/>
  <c r="G10" i="39" s="1"/>
  <c r="AC9" i="39"/>
  <c r="L9" i="39"/>
  <c r="D9" i="39"/>
  <c r="E9" i="39" s="1"/>
  <c r="G9" i="39" s="1"/>
  <c r="AC8" i="39"/>
  <c r="L8" i="39"/>
  <c r="E8" i="39"/>
  <c r="G8" i="39" s="1"/>
  <c r="AC7" i="39"/>
  <c r="L7" i="39"/>
  <c r="D7" i="39"/>
  <c r="E7" i="39" s="1"/>
  <c r="G7" i="39" s="1"/>
  <c r="AC6" i="39"/>
  <c r="L6" i="39"/>
  <c r="E6" i="39"/>
  <c r="G6" i="39" s="1"/>
  <c r="AC13" i="38"/>
  <c r="L13" i="38"/>
  <c r="D13" i="38"/>
  <c r="E13" i="38" s="1"/>
  <c r="G13" i="38" s="1"/>
  <c r="AC12" i="38"/>
  <c r="L12" i="38"/>
  <c r="E12" i="38"/>
  <c r="G12" i="38" s="1"/>
  <c r="AC11" i="38"/>
  <c r="L11" i="38"/>
  <c r="D11" i="38"/>
  <c r="E11" i="38" s="1"/>
  <c r="G11" i="38" s="1"/>
  <c r="AC10" i="38"/>
  <c r="L10" i="38"/>
  <c r="E10" i="38"/>
  <c r="G10" i="38" s="1"/>
  <c r="AC9" i="38"/>
  <c r="L9" i="38"/>
  <c r="AC8" i="38"/>
  <c r="L8" i="38"/>
  <c r="E8" i="38"/>
  <c r="G8" i="38" s="1"/>
  <c r="AC7" i="38"/>
  <c r="L7" i="38"/>
  <c r="D7" i="38"/>
  <c r="E7" i="38" s="1"/>
  <c r="G7" i="38" s="1"/>
  <c r="AC6" i="38"/>
  <c r="L6" i="38"/>
  <c r="E6" i="38"/>
  <c r="G6" i="38" s="1"/>
  <c r="AC13" i="36" l="1"/>
  <c r="L13" i="36"/>
  <c r="D13" i="36"/>
  <c r="E13" i="36" s="1"/>
  <c r="AC12" i="36"/>
  <c r="L12" i="36"/>
  <c r="E12" i="36"/>
  <c r="AC11" i="36"/>
  <c r="L11" i="36"/>
  <c r="D11" i="36"/>
  <c r="E11" i="36" s="1"/>
  <c r="AC10" i="36"/>
  <c r="L10" i="36"/>
  <c r="E10" i="36"/>
  <c r="AC9" i="36"/>
  <c r="L9" i="36"/>
  <c r="D9" i="36"/>
  <c r="E9" i="36" s="1"/>
  <c r="AC8" i="36"/>
  <c r="L8" i="36"/>
  <c r="E8" i="36"/>
  <c r="AC7" i="36"/>
  <c r="L7" i="36"/>
  <c r="D7" i="36"/>
  <c r="E7" i="36" s="1"/>
  <c r="AC6" i="36"/>
  <c r="L6" i="36"/>
  <c r="E6" i="36"/>
  <c r="E9" i="38" l="1"/>
  <c r="G9" i="38" s="1"/>
</calcChain>
</file>

<file path=xl/sharedStrings.xml><?xml version="1.0" encoding="utf-8"?>
<sst xmlns="http://schemas.openxmlformats.org/spreadsheetml/2006/main" count="909" uniqueCount="236">
  <si>
    <t>&lt; 50 kPa</t>
  </si>
  <si>
    <t>50-100 kPa</t>
  </si>
  <si>
    <t>100-200 kPa</t>
  </si>
  <si>
    <t>&gt; 200 kPa</t>
  </si>
  <si>
    <t xml:space="preserve">Info: </t>
  </si>
  <si>
    <t>http://www.slu.se/institutioner/mark-miljo/forskning/jordbearbetning/verktyg/</t>
  </si>
  <si>
    <t>tuomas.j.mattila@gmail.com</t>
  </si>
  <si>
    <t>http://www.luonnonkoneisto.fi</t>
  </si>
  <si>
    <t>Kone</t>
  </si>
  <si>
    <t>Akseli</t>
  </si>
  <si>
    <t>taka</t>
  </si>
  <si>
    <t>etu</t>
  </si>
  <si>
    <t>Paripyörät (1) vai ei (0)</t>
  </si>
  <si>
    <t>Renkaat</t>
  </si>
  <si>
    <t>Kokonais-paino kg</t>
  </si>
  <si>
    <t>Työkalun kehitti Tuomas J. Mattila maatalousneuvonnan työkaluksi</t>
  </si>
  <si>
    <t>Työkalua kehitettiin edelleen OSMO hankkeessa (Helsingin yliopisto, Ruralia Instituutti)</t>
  </si>
  <si>
    <t xml:space="preserve">Työkalu on lisensoitu Creative Commons 4.0 lisenssillä. Muokkaa ja käytä vapaasti, mutta älä patentoi tai rajoita muiden käyttöä. </t>
  </si>
  <si>
    <t xml:space="preserve">Työ perustuu seuraaviin SLU:n laskureihin: </t>
  </si>
  <si>
    <t xml:space="preserve">Lisätietoja: </t>
  </si>
  <si>
    <t>Käyttöohje</t>
  </si>
  <si>
    <t>Hyvä: alhainen tiivistymisriski kevättöissä</t>
  </si>
  <si>
    <t>Huono: tiivistymisriski kostealla maalla</t>
  </si>
  <si>
    <t>Koneiden tiivistymisriskien arviointi</t>
  </si>
  <si>
    <t>Tila</t>
  </si>
  <si>
    <t>Pvm</t>
  </si>
  <si>
    <t>Versio</t>
  </si>
  <si>
    <r>
      <t>Käyttö ainoastaan rutikuivissa oloissa</t>
    </r>
    <r>
      <rPr>
        <b/>
        <sz val="14"/>
        <color theme="1"/>
        <rFont val="Calibri"/>
        <family val="2"/>
        <scheme val="minor"/>
      </rPr>
      <t>!!!</t>
    </r>
  </si>
  <si>
    <r>
      <t>Siirry pysyville ajourille tai pois pelloilta</t>
    </r>
    <r>
      <rPr>
        <b/>
        <sz val="14"/>
        <color theme="1"/>
        <rFont val="Calibri"/>
        <family val="2"/>
        <scheme val="minor"/>
      </rPr>
      <t>!!!!!!!!</t>
    </r>
  </si>
  <si>
    <t>Painon jakautu-minen</t>
  </si>
  <si>
    <t>Rengas-paine kPa</t>
  </si>
  <si>
    <t>Rengas-kuorma kg</t>
  </si>
  <si>
    <t>Paino/-akseli kg</t>
  </si>
  <si>
    <t>Yhteenveto</t>
  </si>
  <si>
    <t>Renkaiden leveys m</t>
  </si>
  <si>
    <t>Työkoneen leveys m</t>
  </si>
  <si>
    <t>Tallattu ala</t>
  </si>
  <si>
    <t>Skaalauskuva</t>
  </si>
  <si>
    <t>Kuorma</t>
  </si>
  <si>
    <t>Paine</t>
  </si>
  <si>
    <t>Pallon koko</t>
  </si>
  <si>
    <t>Renkaan paine bar</t>
  </si>
  <si>
    <t>Esimerkki</t>
  </si>
  <si>
    <t>Tuomas J. Mattila ja Jukka Rajala</t>
  </si>
  <si>
    <t>Mattila T. ja Rajala J. Miten valtan maan haitallisen tiivistymisen maatalousrenkaiden.  Helsingin yliopisto, Ruralia Instituutti. Raportteja 175. 41 s. 2018</t>
  </si>
  <si>
    <t>MF 5470</t>
  </si>
  <si>
    <t>MF5470</t>
  </si>
  <si>
    <t>Rengasvertailu</t>
  </si>
  <si>
    <t>BKT-Flecto VF 650/65R38</t>
  </si>
  <si>
    <t>Mitas SFT 650/65R38</t>
  </si>
  <si>
    <t>3000 ja 2000 kg rengaskuormat</t>
  </si>
  <si>
    <t>10 km/h</t>
  </si>
  <si>
    <t xml:space="preserve">Mitas SFT 650/65R38 https://a.storyblok.com/f/68034/x/e378d0f806/mitas_agri_2021_en_lr.pdf </t>
  </si>
  <si>
    <t>Michelin Xeobib 650/60R38 https://business.michelinman.com/tires/michelin-xeobib#specifications</t>
  </si>
  <si>
    <t xml:space="preserve">BKT-Flecto VF 650/65R38 https://www.bkt-tires.com/ww/en/agrimax-v-flecto </t>
  </si>
  <si>
    <t>Cont 460/85R38</t>
  </si>
  <si>
    <t>TB T600 460/85R38</t>
  </si>
  <si>
    <t>TB T600 420/85R28</t>
  </si>
  <si>
    <t>Trelleborg 600 460/85R38</t>
  </si>
  <si>
    <t xml:space="preserve">Trelleborg 600 460/85R38 tiedot http://www.trelleborgtirebook.com/ </t>
  </si>
  <si>
    <t>www.maan-kasvukunto.fi</t>
  </si>
  <si>
    <t>-Kirjoita laskuriin koneen kokonaispaino.</t>
  </si>
  <si>
    <t>Koneiden painon voi etsiä käyttöohjekirjasta tai esim. Konedata.net palvelusta tai valmistajan sivuilta.</t>
  </si>
  <si>
    <t>-Säädä painonjakauma mahdollisimman hyvin ko työtä vastaavaksi.</t>
  </si>
  <si>
    <t>-Hyödynnä Tasapainolaskurilla laskettuja akselipainoja.</t>
  </si>
  <si>
    <t>-Merkitse, käytetäänkö akselilla paripyöriä vai ei.</t>
  </si>
  <si>
    <t xml:space="preserve">-Merkitse käytetty renkaan ilmanpaine.  </t>
  </si>
  <si>
    <t>-Etsi rengaskäsikirjoista renkaan kuormitusta vastaava alin rengaspaine, jolla peltotyöt voidaan tehdä.</t>
  </si>
  <si>
    <t>-Etsi tarvittava rengaspaine, jotta pysytään tiivistymiskaavioissa vihreällä.</t>
  </si>
  <si>
    <t>-Renkaiden leveys-sarakkeeseen kirjoita akselin kaikkien renkaiden yhteinen leveys metreinä.</t>
  </si>
  <si>
    <t>-Työkoneen leveys-sarakkeeseen kirjoita työkoneen tehollinen työleveys.</t>
  </si>
  <si>
    <t xml:space="preserve">etupainojen/etukuormaimen painon, paripyörien painon  sekä muuttaa painonjakaumaa tarpeen. </t>
  </si>
  <si>
    <t>Eri versioita tehdessäsi voit lisätä koneen painoon esim nostolaitekoneen painon,  hinattavan koneen aisapainon,</t>
  </si>
  <si>
    <t xml:space="preserve"> että vedon ja painonsiirron lisäkuorma kohdistuu taka-akselille.</t>
  </si>
  <si>
    <t xml:space="preserve">-Voit huomioida vedon ja painonsiirron aiheuttaman lisäpainon muuttamalla kokonaispainoa ja painonjakaumaa, </t>
  </si>
  <si>
    <t>-Kirjoita näkyviin, mistä eri eristä kokonaispaino muodostuu.</t>
  </si>
  <si>
    <t>-Laadi taulukon alapuolelle lyhyt yhteenveto ko välilehden laskelmista.</t>
  </si>
  <si>
    <t xml:space="preserve">-Laadi yhteenveto siitä, mitkä koneet ja työt aiheuttavat tilalla suurimmat tiivistymisriskit? </t>
  </si>
  <si>
    <t>-Hyödynnä laskuria tiivistymisriskejä pienentävien vaihtoehtojen etsimiseen kokeilemalla laskurissa eri vaihtoehtoja.</t>
  </si>
  <si>
    <t>-Lisää välilehtiä tarpeen mukaan. Anna välilehdille niitä kuvaavat nimet.</t>
  </si>
  <si>
    <t xml:space="preserve"> Pyri vihreälle alueelle tai varaudu siirtämään koneet pysyville ajourille (CTF, controlled traffic farming).</t>
  </si>
  <si>
    <t>-Lue tiivistymisriskit oikealla olevasta kaaviosta. Tiivistyminen on sitä haitallisempaa, mitä syvemmälle se ulottuu. farming).</t>
  </si>
  <si>
    <t>Laskurit maan tiivistymisriskien määrittämiseen</t>
  </si>
  <si>
    <t>https://www.helsinki.fi/fi/ruralia-instituutti/koulutus/maan-kasvukunto/laskurit-maan-tiivistymisriskien-maarittamiseen</t>
  </si>
  <si>
    <t>https://www.helsinki.fi/fi/ruralia-instituutti/koulutus/maan-kasvukunto/raportti-miten-valtan-maan-tiivistymisen-maatalousrenkaiden-avulla</t>
  </si>
  <si>
    <t>MF 5470 Kyntö</t>
  </si>
  <si>
    <t>MF 5470 kultivointi</t>
  </si>
  <si>
    <t>MF5470 Paalaus</t>
  </si>
  <si>
    <t>MF5470 Äestys</t>
  </si>
  <si>
    <t>MF5470 Kylvö</t>
  </si>
  <si>
    <t>Tämä ei kuitenkaan vähennä tiivistymistä riittävästi, koska ollaan edelleenkin sinisellä alueella.</t>
  </si>
  <si>
    <t>Paripyöriä käyttämällä rengaspaineet voidaan pudottaa 0,5 bar tasolle ja päästään vihreälle, jolloin tiivistymisriskit saadaan vältettyä.</t>
  </si>
  <si>
    <t>Paripyörillä tällä paineella voidaan ajaa myös tiellä, kun tie on tasainen.</t>
  </si>
  <si>
    <t>8200+4000+1100</t>
  </si>
  <si>
    <t>Noukinvaunu</t>
  </si>
  <si>
    <t>Paalien ym kuormaus: Traktori MF5470 paino 4400 kg, etukuormain 700 kg, paalipihti 200 kg, paalin paino 500-1000, takapaino 500 kg</t>
  </si>
  <si>
    <t>9400+12600-4000</t>
  </si>
  <si>
    <t>Firestone VT 650/65R42 158D Maxi Traktion</t>
  </si>
  <si>
    <t>Firestone 540/65R30</t>
  </si>
  <si>
    <t>Vredestein 800/45R 26,5 174D</t>
  </si>
  <si>
    <t>Firestone http://agri.firestone.de/fi/tyres/tractor/maxi-traction-65?id=393</t>
  </si>
  <si>
    <t>Firestone 540/65R30 143D</t>
  </si>
  <si>
    <t>Urakoitsijan traktorin takarenkaassa pellolla voidaan käyttää 1,2 bar rengaspainetta. Tiellä tarvitaan 1,8 bar paine.</t>
  </si>
  <si>
    <t>Noukinvaunun renkaissa pellolla riittää 1,1 bar paine. Tiellä tarvitaan 1,8 bar  paine.</t>
  </si>
  <si>
    <t>https://vredesteintyres.com.au/app-pdfs/948F-Vredestein-Data-Sheet-80045-R-26.5-IMP-174-D-TL-FLOTATION-PRO.pdf</t>
  </si>
  <si>
    <t>https://www.vredestein.se/agricultural/tyre-finder/</t>
  </si>
  <si>
    <t xml:space="preserve">Noukinvaunu Strautmann https://www.nhk.fi/wp-content/uploads/2019/11/strautmann_giga-vitesse_cfs-esite.pdf </t>
  </si>
  <si>
    <t>Paalausvaihtoehto on maan rakenteen kannalta paljon hellävaraisempi kuin urakoitsijan noukinvaunulla korjuu.</t>
  </si>
  <si>
    <t>Vain paalien kuormaus pellolla etukuormaimella aiheuttaa merkittävän tiivistymisriskin.</t>
  </si>
  <si>
    <t xml:space="preserve">Trelleborg TM600 tiedot http://www.trelleborgtirebook.com/ </t>
  </si>
  <si>
    <t xml:space="preserve">Kultivaattori Potila K-Plus 15 paino 1200 kg  https://potila.fi/fi/product/kk-plus </t>
  </si>
  <si>
    <t>Kyntöaura Kverneland ED 4 -teräinen paluuaura laukaisimin 1490 kg.  https://cdn2.hubspot.net/hubfs/4411355/Verkkosivut/Kverneland/Tekniset-tiedot/Paluuaurat-tekniset-tiedot.pdf</t>
  </si>
  <si>
    <t>Äes Potila 5,4 m hinattava vanha äes.  Käytössä vedon aiheuttama kuormitus 1200 kg.</t>
  </si>
  <si>
    <t>TB TM600 460/85R38</t>
  </si>
  <si>
    <t>TB TM600 420/85R28</t>
  </si>
  <si>
    <t>Traktori MF5470 paino 4400 kg, paripyörät 900 kg, etukuormainen runko 300 kg, etukuormain runko+aisat 700 kg, kauha 200 kg + painoja 300 kg.</t>
  </si>
  <si>
    <t>Kynnön aiheuttamat tiivistymisriskit ovat kaavion tulosta suuremmat, koska pyörä kulkee vaossa ja traktori kallellaan.</t>
  </si>
  <si>
    <t>4.1.2022</t>
  </si>
  <si>
    <t>Muokkaus, Nykytila</t>
  </si>
  <si>
    <t>Muokkaus, alimmat rengaspaineet</t>
  </si>
  <si>
    <t>Muokkaus, paripyörät</t>
  </si>
  <si>
    <t>Edessä paripyörien kanssa riittää jopa 0,4 bar paine 500 kg rengaskuormilla.</t>
  </si>
  <si>
    <t>Nykytilanteessa tiepaineilla maan tiivistyminen on ilmeistä sekä omalla paalainkalustolla että urakoitsijan noukinvaunulla rehu korjaten.</t>
  </si>
  <si>
    <t>Erityisesti urakoitsijan noukinvaunulla korjuun suuret pyöräkuormat aiheuttavat suuren tiivistymisriskin syvälle maahan, jollei maa ole rutikuivaa.</t>
  </si>
  <si>
    <t>Rengaspaineita tulee saada alemmas. Samoin suurimpia rengaskuormia.</t>
  </si>
  <si>
    <t>Rehunkorjuu omalla ja urakoitsijan kalustolla</t>
  </si>
  <si>
    <t>tiepainein</t>
  </si>
  <si>
    <t>alimmin mahdollisin rengaspainein nykyisillä renkailla</t>
  </si>
  <si>
    <t>Sampo 690</t>
  </si>
  <si>
    <t>NH 8030</t>
  </si>
  <si>
    <t>7700+2600</t>
  </si>
  <si>
    <t>4900+2000</t>
  </si>
  <si>
    <t>5.1.2022</t>
  </si>
  <si>
    <t>Continental Traktor Master https://www.euromaster.fi/storage/BE81585F97C256591DCAD79B4D6BB0C1D3A3515DD9616091FF1A8306DD78BC5E/eeedbc44ec73479f979364f0d3e2af89/pdf/media/45708adc78bf44c4946188383c4a6050/Continental_Maatalousrenkaat_hinnasto.pdf</t>
  </si>
  <si>
    <t>TB 16,9-30</t>
  </si>
  <si>
    <t>Sampo Rosenlew 690 https://konedata.net/puimurit/sampo-rosenlew/sampo-rosenlew-580-690/</t>
  </si>
  <si>
    <t xml:space="preserve">New Holland 8030 https://konedata.net/puimurit/new-hollandclayson/new-holland-clayson-8030-8050/ </t>
  </si>
  <si>
    <t>Nokia ESL SB s. 197  https://dc602r66yb2n9.cloudfront.net/file/dl/i/C37sJA/zFdkuqML3-WXBXPnrncrUA/NokianHeavyTyres_TechnicalTireManual_v7.0_2021-12.pdf</t>
  </si>
  <si>
    <t>TB 11,5-15</t>
  </si>
  <si>
    <t>Nokia ESL SB 750/55R26,5 177</t>
  </si>
  <si>
    <t xml:space="preserve">Trelleborg https://www.trelleborg.com/sv-se/wheels/resurser-och-verktyg/dack-for-lantbruk-och-skogsbruk/dackvaljaren </t>
  </si>
  <si>
    <t>TB Twin 404 400/45-15,5</t>
  </si>
  <si>
    <t>Urakoitsijan puimurissa NH8030 mykyisissä renkaissa on käytetty 1,5 bar painetta.</t>
  </si>
  <si>
    <t>NH8030 puimurissa voitaisiin käyttää nykyisillä renkailla alimmillaan 1,2 bar painetta puinnissa ja tiellä säiliö tyhjänä.</t>
  </si>
  <si>
    <t>Hankkimalla Sampo 690 puimuriin leveät matalapainerenkaat tiivistymisriski saadaan vihreälle alueelle, koska voidaan puida 0,5 bar paineella.</t>
  </si>
  <si>
    <t>Paalaus: Traktori MF5470, vm -2008, paino 4400 kg, etukuormainen runko 300 kg, paalaimen aisapaino 700 kg  https://konedata.net/traktorit/massey-ferguson/massey-ferguson-5425-5480-2007-13/</t>
  </si>
  <si>
    <t xml:space="preserve">Urakoitsija: Traktori MF7720 vm 2016, 8200 kg, etukuormain 1100 kg, noukinvaunun aisapaino 4000 kg. https://konedata.net/traktorit/massey-ferguson/massey-ferguson-7715-7726-dyna-vt-2015/ </t>
  </si>
  <si>
    <t>https://www.nhk.fi/wp-content/uploads/2019/11/strautmann_giga-vitesse_cfs-esite.pdf</t>
  </si>
  <si>
    <t>https://konedata.net/traktorit/massey-ferguson/massey-ferguson-5425-5480-2007-13/</t>
  </si>
  <si>
    <t>Muokkaustöissä takarenkaiden aiheuttamat tiivistymisriskit ovat suuria tiepaineilla ilman paripyöriä, jos maa ei ole rutikuivaa. Ollaan keltaisen alueen alareunalla.</t>
  </si>
  <si>
    <t>TB 600 -Renkaille suositeltu alin paine on 0,6 bar, mutta rengaskuormien ollessa pieniä voidaan käyttää myös hieman alempia paineita.</t>
  </si>
  <si>
    <t>Urakoitsijan noukinvaunukalustolla ollaan punaisella alueella.</t>
  </si>
  <si>
    <t>Omalla paalauskalustolla ollaan keltaisella alueella.</t>
  </si>
  <si>
    <t>Paalaustraktorissa voidaan käyttää 0,6 bar painetta nykyisissä takarenkaissa pellolla. Myös tiellä voidaan ajaa 0,6 bar paineella.</t>
  </si>
  <si>
    <t>Peltopaineilla tiivistymisriskiä voidaan pienentää merkittävästi. Päästään keltaiselta sinisellä alueelle, jossa kostealla maalla tiivistymisriski on kuitenkin edelleen suuri.</t>
  </si>
  <si>
    <t>Suurimmat tiivistymisriskit aiheuttaa noukinvaunun renkaat ja noukinvaunun vetotraktorin takarenkaat. Näiden rengaspaineita ja rengaskuormia tulisi saada vielä alemmas.</t>
  </si>
  <si>
    <t>Vaihtamalla renkaat esim. Continental Combi Master puimurin renkaiksi 800/65R32 voitaisiin puida 0,5-0,6 bar rengaspaineilla.</t>
  </si>
  <si>
    <t>Kaikissa pyörissä vertaillaan vaihtoehtoja takarenkaiksi.</t>
  </si>
  <si>
    <t>BKT-Flecto on VF-rengas, jolla voidaan työt tehdä 0, 6 bar paineella ja tienopeuksilla rengaspaineiden säätötarve on vähäinen.</t>
  </si>
  <si>
    <t>Mitas SFT -renkaalla voidaan ajaa alimmilla paineilla 0, 4 bar, mutta tiellä tarvitaan paineiden säätöä BRK VF-rengasta enemmän.</t>
  </si>
  <si>
    <t>Puinti</t>
  </si>
  <si>
    <t>Urakoitsijan vs oma puimuri</t>
  </si>
  <si>
    <t>Kokonaispainoksi ja painonjakaumaksi on laitettu sellainen paino, että rengaskuormiksi saadaan taakse 3000 ja eteen 2000 kg.</t>
  </si>
  <si>
    <t>0,6 BKT-Flecto VF 650/65R38</t>
  </si>
  <si>
    <t>0,4 Mitas SFT 650/65R38</t>
  </si>
  <si>
    <t>MF 7770, noukinvaunun veto</t>
  </si>
  <si>
    <t>MF 5470 paalien kuormaus</t>
  </si>
  <si>
    <t>Urakoitsijan noukinvaunu Strautman Giga Vitesse CFS 4001 omapaino 9400 kg, kuorman paino 12600 kg,  kokonaispaino 22000 kg, aisapaino 4000 kg.</t>
  </si>
  <si>
    <t>Muokkaustöissä voidaan käyttää 0,8 bar painetta pellolla takarengaskuormien ollessa 2500-2800 kg. Edessä 0,6 bar rengaspainetta.</t>
  </si>
  <si>
    <t>Kynnön tiivistymisriskiä voidaan pienentää siirtymällä sängeltä kyntöön tai kultivointiin paripyörillä.</t>
  </si>
  <si>
    <t>Noukinvaunutraktorin taka-akselia kuormittaa lisäksi vedon aiheuttama kuormitus.</t>
  </si>
  <si>
    <t>-Paripyöriä käytettäessä ykköspyörän pyöräkuorma jaetaan luvualla 1,76 - ei luvulla 2, kun valitaan alinta rengaspainetta.</t>
  </si>
  <si>
    <t xml:space="preserve">    Esim kultivoinnissa 5740 kg /2 =2870 kg /1,76 = 1630 kg</t>
  </si>
  <si>
    <t>Tiivistymisriskejä tulee saada pienennettyä huomattavasti.</t>
  </si>
  <si>
    <t xml:space="preserve">etupainojen/etukuormaimen painon, paripyörien painon  sekä muuttaa painonjakaumaa tarpeen mukaan. </t>
  </si>
  <si>
    <t xml:space="preserve">-Voit huomioida vedon ja painonsiirron aiheuttaman lisäpainon muuttamalla kokonaispainoa ja painonjakaumaa siten, </t>
  </si>
  <si>
    <t>-Merkitse, käytetäänkö akselilla paripyöriä vai ei. Lisää silloin kokonaispainoon myös paripyörien paino.</t>
  </si>
  <si>
    <t>-Kopioi laskelmaan kirjaamasi konetiedot toiselle välilehdelle. Tai kopioi koko välilehti.</t>
  </si>
  <si>
    <t>-Työkoneen leveys-sarakkeeseen kirjoita Työkoneen tehollinen työleveys. Esim paalaimen tehollinen työleveys on karhottimen työleveys.</t>
  </si>
  <si>
    <t>-Lue tiivistymisriskit oikealla olevasta kaaviosta. Tiivistyminen on sitä haitallisempaa, mitä syvemmälle se ulottuu.</t>
  </si>
  <si>
    <t>TB TM600 460/85R38 149AB</t>
  </si>
  <si>
    <t xml:space="preserve">-Lue tiivistymisriskit oikealla olevasta kaaviosta. Tiivistyminen on sitä haitallisempaa, mitä syvemmälle se ulottuu. </t>
  </si>
  <si>
    <t>Vredestein Flo Pro 800/45R 26,5 174D</t>
  </si>
  <si>
    <t>Continental Tractor 65 600/65R34 154</t>
  </si>
  <si>
    <t>Cont Combine Master 800/65R32 178</t>
  </si>
  <si>
    <t>-Työkoneen leveys-sarakkeeseen kirjoita Työkoneen tehollinen työleveys. Esim paalaimella karhottimen työleveys.</t>
  </si>
  <si>
    <t xml:space="preserve">Continental Tractor85 460/85R38 https://www.evianor.com/globalassets/finland/hinnastot/maatalousrenkaat-uusi/continental/continental_maatalousrengashinnasto_032022.pdf </t>
  </si>
  <si>
    <t>Continental Tractor 85 460/85R38 149 AB</t>
  </si>
  <si>
    <t>km/h</t>
  </si>
  <si>
    <t>BKT-Flecto VF 650/65R38 173D</t>
  </si>
  <si>
    <t>Mitas SFT 650/65R38 160 A8</t>
  </si>
  <si>
    <t>'-Kopioi laskelmaan kirjaamasi konetiedot toiselle välilehdelle. Tai kopioi koko välilehti.</t>
  </si>
  <si>
    <t>4x 2500 kg</t>
  </si>
  <si>
    <t>4x2500 kg</t>
  </si>
  <si>
    <t>Trelleborg TM600 460/85R38</t>
  </si>
  <si>
    <t>0,4 Trelleborg 600 460/85R38</t>
  </si>
  <si>
    <t>Mich Xeobib 600/60R38</t>
  </si>
  <si>
    <t>0,6 Mich Xeob 600/65R38</t>
  </si>
  <si>
    <t>4500+1500+1200</t>
  </si>
  <si>
    <t>4500+1200+700</t>
  </si>
  <si>
    <t>4500+1200+700+900</t>
  </si>
  <si>
    <t>4500+700+1200</t>
  </si>
  <si>
    <t>4500+300+1350</t>
  </si>
  <si>
    <t>4500+700+1200+900</t>
  </si>
  <si>
    <t>Mitas AC 65 650/65R38</t>
  </si>
  <si>
    <t>Cont 460/85R38*</t>
  </si>
  <si>
    <t>* Mitas AC 65 renkaalla voidaan myös käyttää 0,4 bar painetta peltotöissä 3000 kg rengaskuormalla. Tiellä tarvitaan 0,8 bar paine.</t>
  </si>
  <si>
    <t>BKT-Flecto on VF-rengas, jolla voidaan työt tehdä 0,6 bar paineella ja tienopeuksilla rengaspaineiden säätötarve on vähäinen.</t>
  </si>
  <si>
    <t>Mitas SFT -renkaalla voidaan ajaa pellolla alimmilla paineilla 0,4 bar, mutta tiellä tarvitaan 0,6 bar paine 3000 kg rengaskuormalla.</t>
  </si>
  <si>
    <t>Tiivistymisriskejä voidaan pienentää käyttämällä peltotöissä niin alhaisia rengaspaineita, kuin nykyiset renkaat mahdollistavat.</t>
  </si>
  <si>
    <t>Tiivistymisriskit pienenevät oleellisesti - sinisen alueen puoliväliin.Kynnössä tulee käyttää suurempia paineita, koska kuormitukset voivat olla merkittävästi suurempia kuin laskuriin kirjattu.</t>
  </si>
  <si>
    <t>ja alhaiset rengaspaineet</t>
  </si>
  <si>
    <t>Kynnön tiivistymisriskit ovat suurimmat, koska pyörä kulkee vaossa ja traktori kallellaan. Tiiviillä mailla lisäksi veto ja painonsiirto kuormittavat takarenkaita merkittävästi lisää.</t>
  </si>
  <si>
    <t>Eturenkaissa pellolla voidaan käyttää 0,6 bar painetta. Tiellä tarvitaan 1,0 bar paine.</t>
  </si>
  <si>
    <t>Paalien kuormauksesta ja/kantamisesta etukuormaimella tulisi luopua.</t>
  </si>
  <si>
    <t xml:space="preserve">Tilan omalla kevyellä Sampo 690 puimurilla tiviistymisriski on selvästi pienempi nykyisillä renkailla ja paineilla kuin </t>
  </si>
  <si>
    <t>urakoitsijan painavammalla puimurilla alimmilla rengaspaineilla.</t>
  </si>
  <si>
    <t>Puimurin oma paino NH 7700 kg + jyvien paino säiliö täynnä 2600 kg, Sampo 4900 kg + 2000 kg.</t>
  </si>
  <si>
    <t>Leveillä ja suuren kantavuuden renkailla tiivistymisriskit saadaan pieniksi. 0,4-0,5 bar paineilla päästään vihreälle alueelle.</t>
  </si>
  <si>
    <t>Lisätietoja</t>
  </si>
  <si>
    <t>CC 4.0 Tuomas J. Mattila ja Jukka Rajala, OSMO hanke, Helsingin yliopisto  3.3.2017</t>
  </si>
  <si>
    <t>Paripyöriä käytettäessä yksittäispyörän rengaskuormat jaetaan luvulla 1,76, kun katsotaan alimmat sallitut rengaspaineet.</t>
  </si>
  <si>
    <t>Paripyöriä käyttämällä rengaskuormat putoavat takana noin 1500 kg tasolle, jolloin voidaan käyttää 0,5 bar rengaspaineita nykyisilläkin renkailla.</t>
  </si>
  <si>
    <t>4400+300+700</t>
  </si>
  <si>
    <t>4400+1900+500</t>
  </si>
  <si>
    <t>-Hyödynnä Tasapainolaskurilla laskettuja akselipainoja painonjakauman säätämisessä.</t>
  </si>
  <si>
    <t>Tienopeudella 40 km/h on takarenkaissa käytettävä 1,0-1,4 bar rengaspaineita kuormituksen raskaudesta riippuen. Eturenkaiden ilmanpainetta ei tarvitse nostaa.</t>
  </si>
  <si>
    <t>Tavoitteena tuleekin olla pääseminen vihreälle alueelle eli 0,4-0,5 bar rengaspaineisiin.</t>
  </si>
  <si>
    <t>Kaaviot</t>
  </si>
  <si>
    <t>-Painonjakauma on nelivetotraktoreilla yleensä noin 40/60, takavetotraktoreilla 30/70, pienillä puimurilla 80/20 tai isommilla 70/30.</t>
  </si>
  <si>
    <t>Painonjakaumat perustuvat tasapainotuslaskurin tuloksiin.</t>
  </si>
  <si>
    <t xml:space="preserve">Trelleborg TM600 tiedot http://www.trelleborgtirebook.com/  </t>
  </si>
  <si>
    <t xml:space="preserve">Etukuormaimella paaleja ym kuormatessa tulee käyttää edessä nykyrekain vähintään 1,4 bar painetta. </t>
  </si>
  <si>
    <t>Michelin Xeobib renkaalla voidaan ajaa 0,5-0,6 bar paineella ja tienopeuksilla rengaspaineen säätötarve on vähäinen.</t>
  </si>
  <si>
    <t>Mattila T. ja Rajala J. Miten valtan maan haitallisen tiivistymisen maatalousrenkaiden.  Helsingin yliopisto, Ruralia-instituutti. Raportteja 175. 41 s. 2018</t>
  </si>
  <si>
    <t>Laskurit ja niiden käyttöohjeet maan tiivistymisriskien määrittämiseen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</si>
</sst>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52">
    <xf numFmtId="0" fontId="0" fillId="0" borderId="0" xfId="0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4" fillId="0" borderId="0" xfId="0" applyFont="1"/>
    <xf numFmtId="0" fontId="5" fillId="0" borderId="0" xfId="2"/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2" borderId="1" xfId="0" applyFill="1" applyBorder="1" applyProtection="1">
      <protection locked="0"/>
    </xf>
    <xf numFmtId="0" fontId="6" fillId="8" borderId="1" xfId="0" applyFont="1" applyFill="1" applyBorder="1" applyProtection="1">
      <protection locked="0"/>
    </xf>
    <xf numFmtId="9" fontId="0" fillId="11" borderId="1" xfId="0" applyNumberFormat="1" applyFill="1" applyBorder="1" applyProtection="1">
      <protection locked="0"/>
    </xf>
    <xf numFmtId="0" fontId="6" fillId="8" borderId="1" xfId="0" applyFont="1" applyFill="1" applyBorder="1" applyProtection="1"/>
    <xf numFmtId="0" fontId="0" fillId="3" borderId="1" xfId="0" applyFill="1" applyBorder="1" applyProtection="1">
      <protection locked="0"/>
    </xf>
    <xf numFmtId="9" fontId="0" fillId="3" borderId="1" xfId="0" applyNumberFormat="1" applyFill="1" applyBorder="1" applyProtection="1">
      <protection locked="0"/>
    </xf>
    <xf numFmtId="0" fontId="0" fillId="10" borderId="1" xfId="0" applyFill="1" applyBorder="1" applyProtection="1">
      <protection locked="0"/>
    </xf>
    <xf numFmtId="9" fontId="0" fillId="10" borderId="1" xfId="0" applyNumberFormat="1" applyFill="1" applyBorder="1" applyProtection="1">
      <protection locked="0"/>
    </xf>
    <xf numFmtId="0" fontId="1" fillId="9" borderId="1" xfId="0" applyFont="1" applyFill="1" applyBorder="1" applyProtection="1">
      <protection locked="0"/>
    </xf>
    <xf numFmtId="9" fontId="1" fillId="12" borderId="1" xfId="0" applyNumberFormat="1" applyFont="1" applyFill="1" applyBorder="1" applyProtection="1">
      <protection locked="0"/>
    </xf>
    <xf numFmtId="0" fontId="3" fillId="0" borderId="0" xfId="0" applyFont="1"/>
    <xf numFmtId="0" fontId="0" fillId="13" borderId="0" xfId="0" applyFill="1"/>
    <xf numFmtId="0" fontId="8" fillId="0" borderId="0" xfId="0" applyFont="1"/>
    <xf numFmtId="0" fontId="0" fillId="0" borderId="1" xfId="0" applyBorder="1"/>
    <xf numFmtId="165" fontId="6" fillId="8" borderId="1" xfId="1" applyNumberFormat="1" applyFont="1" applyFill="1" applyBorder="1" applyAlignment="1" applyProtection="1">
      <protection locked="0"/>
    </xf>
    <xf numFmtId="0" fontId="6" fillId="8" borderId="1" xfId="0" applyFont="1" applyFill="1" applyBorder="1" applyAlignment="1" applyProtection="1">
      <alignment horizontal="right"/>
      <protection locked="0"/>
    </xf>
    <xf numFmtId="0" fontId="0" fillId="0" borderId="0" xfId="0" applyFont="1"/>
    <xf numFmtId="1" fontId="6" fillId="8" borderId="1" xfId="0" applyNumberFormat="1" applyFont="1" applyFill="1" applyBorder="1" applyProtection="1"/>
    <xf numFmtId="0" fontId="9" fillId="0" borderId="0" xfId="0" applyFont="1"/>
    <xf numFmtId="0" fontId="3" fillId="0" borderId="1" xfId="0" applyFont="1" applyFill="1" applyBorder="1" applyAlignment="1">
      <alignment wrapText="1"/>
    </xf>
    <xf numFmtId="9" fontId="0" fillId="0" borderId="1" xfId="3" applyFont="1" applyBorder="1"/>
    <xf numFmtId="0" fontId="11" fillId="0" borderId="0" xfId="0" applyFont="1"/>
    <xf numFmtId="0" fontId="0" fillId="2" borderId="1" xfId="0" applyFill="1" applyBorder="1"/>
    <xf numFmtId="0" fontId="0" fillId="9" borderId="1" xfId="0" applyFill="1" applyBorder="1"/>
    <xf numFmtId="0" fontId="0" fillId="14" borderId="1" xfId="0" applyFill="1" applyBorder="1"/>
    <xf numFmtId="0" fontId="0" fillId="10" borderId="1" xfId="0" applyFill="1" applyBorder="1"/>
    <xf numFmtId="0" fontId="3" fillId="13" borderId="0" xfId="0" applyFont="1" applyFill="1"/>
    <xf numFmtId="0" fontId="0" fillId="13" borderId="0" xfId="0" quotePrefix="1" applyFill="1"/>
    <xf numFmtId="0" fontId="1" fillId="0" borderId="0" xfId="0" applyFont="1" applyFill="1"/>
    <xf numFmtId="0" fontId="0" fillId="0" borderId="0" xfId="0" applyFill="1"/>
    <xf numFmtId="0" fontId="0" fillId="0" borderId="0" xfId="0" applyFont="1" applyFill="1"/>
    <xf numFmtId="0" fontId="12" fillId="0" borderId="0" xfId="0" applyFont="1" applyAlignment="1">
      <alignment vertical="center"/>
    </xf>
    <xf numFmtId="0" fontId="12" fillId="0" borderId="0" xfId="0" quotePrefix="1" applyFont="1" applyAlignment="1">
      <alignment vertical="center"/>
    </xf>
    <xf numFmtId="0" fontId="12" fillId="0" borderId="0" xfId="0" quotePrefix="1" applyFont="1"/>
    <xf numFmtId="0" fontId="13" fillId="0" borderId="0" xfId="0" applyFont="1"/>
    <xf numFmtId="1" fontId="6" fillId="8" borderId="1" xfId="0" applyNumberFormat="1" applyFont="1" applyFill="1" applyBorder="1" applyProtection="1">
      <protection locked="0"/>
    </xf>
    <xf numFmtId="0" fontId="1" fillId="0" borderId="0" xfId="0" applyFont="1"/>
    <xf numFmtId="0" fontId="11" fillId="0" borderId="0" xfId="0" applyFont="1" applyFill="1"/>
    <xf numFmtId="165" fontId="6" fillId="8" borderId="1" xfId="1" applyNumberFormat="1" applyFont="1" applyFill="1" applyBorder="1" applyAlignment="1" applyProtection="1">
      <alignment horizontal="center"/>
      <protection locked="0"/>
    </xf>
    <xf numFmtId="0" fontId="3" fillId="13" borderId="0" xfId="0" quotePrefix="1" applyFont="1" applyFill="1"/>
    <xf numFmtId="0" fontId="11" fillId="0" borderId="0" xfId="0" applyFont="1" applyFill="1" applyBorder="1"/>
    <xf numFmtId="0" fontId="0" fillId="0" borderId="0" xfId="0" applyAlignment="1">
      <alignment horizontal="left"/>
    </xf>
    <xf numFmtId="165" fontId="6" fillId="8" borderId="1" xfId="1" applyNumberFormat="1" applyFont="1" applyFill="1" applyBorder="1" applyAlignment="1" applyProtection="1">
      <alignment horizontal="right"/>
      <protection locked="0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nyky'!$A$6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9CB-4EDE-ADC7-ABEEDCF6A7D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9CB-4EDE-ADC7-ABEEDCF6A7D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9CB-4EDE-ADC7-ABEEDCF6A7D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9CB-4EDE-ADC7-ABEEDCF6A7D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9CB-4EDE-ADC7-ABEEDCF6A7D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9CB-4EDE-ADC7-ABEEDCF6A7D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9CB-4EDE-ADC7-ABEEDCF6A7D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9CB-4EDE-ADC7-ABEEDCF6A7D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9CB-4EDE-ADC7-ABEEDCF6A7D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9CB-4EDE-ADC7-ABEEDCF6A7D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9CB-4EDE-ADC7-ABEEDCF6A7D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9CB-4EDE-ADC7-ABEEDCF6A7D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9CB-4EDE-ADC7-ABEEDCF6A7D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9CB-4EDE-ADC7-ABEEDCF6A7DD}"/>
              </c:ext>
            </c:extLst>
          </c:dPt>
          <c:xVal>
            <c:numRef>
              <c:f>'Muokkaus nyky'!$G$6:$G$7</c:f>
              <c:numCache>
                <c:formatCode>0</c:formatCode>
                <c:ptCount val="2"/>
                <c:pt idx="0">
                  <c:v>2844</c:v>
                </c:pt>
                <c:pt idx="1">
                  <c:v>755.99999999999989</c:v>
                </c:pt>
              </c:numCache>
            </c:numRef>
          </c:xVal>
          <c:yVal>
            <c:numRef>
              <c:f>'Muokkaus nyky'!$AC$6:$AC$7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nyky'!$L$6:$L$7</c:f>
              <c:numCache>
                <c:formatCode>0%</c:formatCode>
                <c:ptCount val="2"/>
                <c:pt idx="0">
                  <c:v>0.57499999999999996</c:v>
                </c:pt>
                <c:pt idx="1">
                  <c:v>0.52499999999999991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9CB-4EDE-ADC7-ABEEDCF6A7DD}"/>
            </c:ext>
          </c:extLst>
        </c:ser>
        <c:ser>
          <c:idx val="1"/>
          <c:order val="1"/>
          <c:tx>
            <c:strRef>
              <c:f>'Muokkaus nyky'!$A$8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nyky'!$G$8:$G$9</c:f>
              <c:numCache>
                <c:formatCode>0</c:formatCode>
                <c:ptCount val="2"/>
                <c:pt idx="0">
                  <c:v>2560</c:v>
                </c:pt>
                <c:pt idx="1">
                  <c:v>639.99999999999989</c:v>
                </c:pt>
              </c:numCache>
            </c:numRef>
          </c:xVal>
          <c:yVal>
            <c:numRef>
              <c:f>'Muokkaus nyky'!$AC$8:$AC$9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nyky'!$L$8:$L$9</c:f>
              <c:numCache>
                <c:formatCode>0%</c:formatCode>
                <c:ptCount val="2"/>
                <c:pt idx="0">
                  <c:v>0.27878787878787881</c:v>
                </c:pt>
                <c:pt idx="1">
                  <c:v>0.25454545454545457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9CB-4EDE-ADC7-ABEEDCF6A7DD}"/>
            </c:ext>
          </c:extLst>
        </c:ser>
        <c:ser>
          <c:idx val="2"/>
          <c:order val="2"/>
          <c:tx>
            <c:strRef>
              <c:f>'Muokkaus nyky'!$A$10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nyky'!$G$10:$G$11</c:f>
              <c:numCache>
                <c:formatCode>0</c:formatCode>
                <c:ptCount val="2"/>
                <c:pt idx="0">
                  <c:v>2240</c:v>
                </c:pt>
                <c:pt idx="1">
                  <c:v>960.00000000000011</c:v>
                </c:pt>
              </c:numCache>
            </c:numRef>
          </c:xVal>
          <c:yVal>
            <c:numRef>
              <c:f>'Muokkaus nyky'!$AC$10:$AC$11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nyky'!$L$10:$L$11</c:f>
              <c:numCache>
                <c:formatCode>0%</c:formatCode>
                <c:ptCount val="2"/>
                <c:pt idx="0">
                  <c:v>0.17692307692307693</c:v>
                </c:pt>
                <c:pt idx="1">
                  <c:v>0.16153846153846152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9CB-4EDE-ADC7-ABEEDCF6A7DD}"/>
            </c:ext>
          </c:extLst>
        </c:ser>
        <c:ser>
          <c:idx val="3"/>
          <c:order val="3"/>
          <c:tx>
            <c:strRef>
              <c:f>'Muokkaus nyky'!$A$12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nyky'!$G$12:$G$13</c:f>
              <c:numCache>
                <c:formatCode>0</c:formatCode>
                <c:ptCount val="2"/>
                <c:pt idx="0">
                  <c:v>2152.5</c:v>
                </c:pt>
                <c:pt idx="1">
                  <c:v>922.50000000000011</c:v>
                </c:pt>
              </c:numCache>
            </c:numRef>
          </c:xVal>
          <c:yVal>
            <c:numRef>
              <c:f>'Muokkaus nyky'!$AC$12:$AC$13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nyky'!$L$12:$L$13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9CB-4EDE-ADC7-ABEEDCF6A7DD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nyky'!$AD$17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nyky'!$AE$17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nyky'!$AF$17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9CB-4EDE-ADC7-ABEEDCF6A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Rehunkorjuu!$A$6</c:f>
              <c:strCache>
                <c:ptCount val="1"/>
                <c:pt idx="0">
                  <c:v>MF5470 Paalaus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E72-4E89-9057-29538AAEA30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E72-4E89-9057-29538AAEA30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E72-4E89-9057-29538AAEA30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E72-4E89-9057-29538AAEA30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E72-4E89-9057-29538AAEA30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E72-4E89-9057-29538AAEA30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E72-4E89-9057-29538AAEA30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E72-4E89-9057-29538AAEA30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E72-4E89-9057-29538AAEA30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E72-4E89-9057-29538AAEA30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E72-4E89-9057-29538AAEA30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E72-4E89-9057-29538AAEA30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E72-4E89-9057-29538AAEA30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E72-4E89-9057-29538AAEA30E}"/>
              </c:ext>
            </c:extLst>
          </c:dPt>
          <c:xVal>
            <c:numRef>
              <c:f>Rehunkorjuu!$G$6:$G$7</c:f>
              <c:numCache>
                <c:formatCode>0</c:formatCode>
                <c:ptCount val="2"/>
                <c:pt idx="0">
                  <c:v>1755</c:v>
                </c:pt>
                <c:pt idx="1">
                  <c:v>944.99999999999989</c:v>
                </c:pt>
              </c:numCache>
            </c:numRef>
          </c:xVal>
          <c:yVal>
            <c:numRef>
              <c:f>Rehunkorjuu!$AC$6:$AC$7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Rehunkorjuu!$L$6:$L$7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3E72-4E89-9057-29538AAEA30E}"/>
            </c:ext>
          </c:extLst>
        </c:ser>
        <c:ser>
          <c:idx val="1"/>
          <c:order val="1"/>
          <c:tx>
            <c:strRef>
              <c:f>Rehunkorjuu!$A$8</c:f>
              <c:strCache>
                <c:ptCount val="1"/>
                <c:pt idx="0">
                  <c:v>MF 5470 paalien kuormaus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Rehunkorjuu!$G$8:$G$9</c:f>
              <c:numCache>
                <c:formatCode>0</c:formatCode>
                <c:ptCount val="2"/>
                <c:pt idx="0">
                  <c:v>1258</c:v>
                </c:pt>
                <c:pt idx="1">
                  <c:v>2142</c:v>
                </c:pt>
              </c:numCache>
            </c:numRef>
          </c:xVal>
          <c:yVal>
            <c:numRef>
              <c:f>Rehunkorjuu!$AC$8:$AC$9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Rehunkorjuu!$L$8:$L$9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3E72-4E89-9057-29538AAEA30E}"/>
            </c:ext>
          </c:extLst>
        </c:ser>
        <c:ser>
          <c:idx val="2"/>
          <c:order val="2"/>
          <c:tx>
            <c:strRef>
              <c:f>Rehunkorjuu!$A$10</c:f>
              <c:strCache>
                <c:ptCount val="1"/>
                <c:pt idx="0">
                  <c:v>MF 7770, noukinvaunun veto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Rehunkorjuu!$G$10:$G$11</c:f>
              <c:numCache>
                <c:formatCode>0</c:formatCode>
                <c:ptCount val="2"/>
                <c:pt idx="0">
                  <c:v>4810</c:v>
                </c:pt>
                <c:pt idx="1">
                  <c:v>1690</c:v>
                </c:pt>
              </c:numCache>
            </c:numRef>
          </c:xVal>
          <c:yVal>
            <c:numRef>
              <c:f>Rehunkorjuu!$AC$10:$AC$11</c:f>
              <c:numCache>
                <c:formatCode>General</c:formatCod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bubbleSize>
            <c:numRef>
              <c:f>Rehunkorjuu!$L$10:$L$11</c:f>
              <c:numCache>
                <c:formatCode>0%</c:formatCode>
                <c:ptCount val="2"/>
                <c:pt idx="0">
                  <c:v>0.16250000000000001</c:v>
                </c:pt>
                <c:pt idx="1">
                  <c:v>0.13500000000000001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3E72-4E89-9057-29538AAEA30E}"/>
            </c:ext>
          </c:extLst>
        </c:ser>
        <c:ser>
          <c:idx val="3"/>
          <c:order val="3"/>
          <c:tx>
            <c:strRef>
              <c:f>Rehunkorjuu!$A$12</c:f>
              <c:strCache>
                <c:ptCount val="1"/>
                <c:pt idx="0">
                  <c:v>Noukinvaunu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Rehunkorjuu!$G$12:$G$13</c:f>
              <c:numCache>
                <c:formatCode>0</c:formatCode>
                <c:ptCount val="2"/>
                <c:pt idx="0">
                  <c:v>4410</c:v>
                </c:pt>
                <c:pt idx="1">
                  <c:v>4590</c:v>
                </c:pt>
              </c:numCache>
            </c:numRef>
          </c:xVal>
          <c:yVal>
            <c:numRef>
              <c:f>Rehunkorjuu!$AC$12:$AC$13</c:f>
              <c:numCache>
                <c:formatCode>General</c:formatCod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bubbleSize>
            <c:numRef>
              <c:f>Rehunkorjuu!$L$12:$L$13</c:f>
              <c:numCache>
                <c:formatCode>0%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3E72-4E89-9057-29538AAEA30E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Rehunkorjuu!$AD$17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Rehunkorjuu!$AE$17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Rehunkorjuu!$AF$17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3E72-4E89-9057-29538AAEA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Rehunkorjuu!$A$6</c:f>
              <c:strCache>
                <c:ptCount val="1"/>
                <c:pt idx="0">
                  <c:v>MF5470 Paalaus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14B-442C-8200-DC8CD7720A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14B-442C-8200-DC8CD7720AB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14B-442C-8200-DC8CD7720AB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14B-442C-8200-DC8CD7720A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14B-442C-8200-DC8CD7720AB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14B-442C-8200-DC8CD7720A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14B-442C-8200-DC8CD7720AB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14B-442C-8200-DC8CD7720AB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14B-442C-8200-DC8CD7720AB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14B-442C-8200-DC8CD7720AB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14B-442C-8200-DC8CD7720AB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14B-442C-8200-DC8CD7720AB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14B-442C-8200-DC8CD7720AB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14B-442C-8200-DC8CD7720AB2}"/>
              </c:ext>
            </c:extLst>
          </c:dPt>
          <c:xVal>
            <c:numRef>
              <c:f>Rehunkorjuu!$G$6:$G$7</c:f>
              <c:numCache>
                <c:formatCode>0</c:formatCode>
                <c:ptCount val="2"/>
                <c:pt idx="0">
                  <c:v>1755</c:v>
                </c:pt>
                <c:pt idx="1">
                  <c:v>944.99999999999989</c:v>
                </c:pt>
              </c:numCache>
            </c:numRef>
          </c:xVal>
          <c:yVal>
            <c:numRef>
              <c:f>Rehunkorjuu!$AC$6:$AC$7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Rehunkorjuu!$L$6:$L$7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314B-442C-8200-DC8CD7720AB2}"/>
            </c:ext>
          </c:extLst>
        </c:ser>
        <c:ser>
          <c:idx val="1"/>
          <c:order val="1"/>
          <c:tx>
            <c:strRef>
              <c:f>Rehunkorjuu!$A$8</c:f>
              <c:strCache>
                <c:ptCount val="1"/>
                <c:pt idx="0">
                  <c:v>MF 5470 paalien kuormaus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Rehunkorjuu!$G$8:$G$9</c:f>
              <c:numCache>
                <c:formatCode>0</c:formatCode>
                <c:ptCount val="2"/>
                <c:pt idx="0">
                  <c:v>1258</c:v>
                </c:pt>
                <c:pt idx="1">
                  <c:v>2142</c:v>
                </c:pt>
              </c:numCache>
            </c:numRef>
          </c:xVal>
          <c:yVal>
            <c:numRef>
              <c:f>Rehunkorjuu!$AC$8:$AC$9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Rehunkorjuu!$L$8:$L$9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314B-442C-8200-DC8CD7720AB2}"/>
            </c:ext>
          </c:extLst>
        </c:ser>
        <c:ser>
          <c:idx val="2"/>
          <c:order val="2"/>
          <c:tx>
            <c:strRef>
              <c:f>Rehunkorjuu!$A$10</c:f>
              <c:strCache>
                <c:ptCount val="1"/>
                <c:pt idx="0">
                  <c:v>MF 7770, noukinvaunun veto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Rehunkorjuu!$G$10:$G$11</c:f>
              <c:numCache>
                <c:formatCode>0</c:formatCode>
                <c:ptCount val="2"/>
                <c:pt idx="0">
                  <c:v>4810</c:v>
                </c:pt>
                <c:pt idx="1">
                  <c:v>1690</c:v>
                </c:pt>
              </c:numCache>
            </c:numRef>
          </c:xVal>
          <c:yVal>
            <c:numRef>
              <c:f>Rehunkorjuu!$AC$10:$AC$11</c:f>
              <c:numCache>
                <c:formatCode>General</c:formatCod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bubbleSize>
            <c:numRef>
              <c:f>Rehunkorjuu!$L$10:$L$11</c:f>
              <c:numCache>
                <c:formatCode>0%</c:formatCode>
                <c:ptCount val="2"/>
                <c:pt idx="0">
                  <c:v>0.16250000000000001</c:v>
                </c:pt>
                <c:pt idx="1">
                  <c:v>0.13500000000000001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314B-442C-8200-DC8CD7720AB2}"/>
            </c:ext>
          </c:extLst>
        </c:ser>
        <c:ser>
          <c:idx val="3"/>
          <c:order val="3"/>
          <c:tx>
            <c:strRef>
              <c:f>Rehunkorjuu!$A$12</c:f>
              <c:strCache>
                <c:ptCount val="1"/>
                <c:pt idx="0">
                  <c:v>Noukinvaunu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Rehunkorjuu!$G$12:$G$13</c:f>
              <c:numCache>
                <c:formatCode>0</c:formatCode>
                <c:ptCount val="2"/>
                <c:pt idx="0">
                  <c:v>4410</c:v>
                </c:pt>
                <c:pt idx="1">
                  <c:v>4590</c:v>
                </c:pt>
              </c:numCache>
            </c:numRef>
          </c:xVal>
          <c:yVal>
            <c:numRef>
              <c:f>Rehunkorjuu!$AC$12:$AC$13</c:f>
              <c:numCache>
                <c:formatCode>General</c:formatCod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bubbleSize>
            <c:numRef>
              <c:f>Rehunkorjuu!$L$12:$L$13</c:f>
              <c:numCache>
                <c:formatCode>0%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314B-442C-8200-DC8CD7720AB2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Rehunkorjuu!$AD$17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Rehunkorjuu!$AE$17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Rehunkorjuu!$AF$17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314B-442C-8200-DC8CD7720A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Rehunkorjuu!$A$6</c:f>
              <c:strCache>
                <c:ptCount val="1"/>
                <c:pt idx="0">
                  <c:v>MF5470 Paalaus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945-4EE2-8B7B-3C994656C5D8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945-4EE2-8B7B-3C994656C5D8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945-4EE2-8B7B-3C994656C5D8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945-4EE2-8B7B-3C994656C5D8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945-4EE2-8B7B-3C994656C5D8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945-4EE2-8B7B-3C994656C5D8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945-4EE2-8B7B-3C994656C5D8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945-4EE2-8B7B-3C994656C5D8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945-4EE2-8B7B-3C994656C5D8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945-4EE2-8B7B-3C994656C5D8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945-4EE2-8B7B-3C994656C5D8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945-4EE2-8B7B-3C994656C5D8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945-4EE2-8B7B-3C994656C5D8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945-4EE2-8B7B-3C994656C5D8}"/>
              </c:ext>
            </c:extLst>
          </c:dPt>
          <c:xVal>
            <c:numRef>
              <c:f>Rehunkorjuu!$G$6:$G$7</c:f>
              <c:numCache>
                <c:formatCode>0</c:formatCode>
                <c:ptCount val="2"/>
                <c:pt idx="0">
                  <c:v>1755</c:v>
                </c:pt>
                <c:pt idx="1">
                  <c:v>944.99999999999989</c:v>
                </c:pt>
              </c:numCache>
            </c:numRef>
          </c:xVal>
          <c:yVal>
            <c:numRef>
              <c:f>Rehunkorjuu!$AC$6:$AC$7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Rehunkorjuu!$L$6:$L$7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3945-4EE2-8B7B-3C994656C5D8}"/>
            </c:ext>
          </c:extLst>
        </c:ser>
        <c:ser>
          <c:idx val="1"/>
          <c:order val="1"/>
          <c:tx>
            <c:strRef>
              <c:f>Rehunkorjuu!$A$8</c:f>
              <c:strCache>
                <c:ptCount val="1"/>
                <c:pt idx="0">
                  <c:v>MF 5470 paalien kuormaus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Rehunkorjuu!$G$8:$G$9</c:f>
              <c:numCache>
                <c:formatCode>0</c:formatCode>
                <c:ptCount val="2"/>
                <c:pt idx="0">
                  <c:v>1258</c:v>
                </c:pt>
                <c:pt idx="1">
                  <c:v>2142</c:v>
                </c:pt>
              </c:numCache>
            </c:numRef>
          </c:xVal>
          <c:yVal>
            <c:numRef>
              <c:f>Rehunkorjuu!$AC$8:$AC$9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Rehunkorjuu!$L$8:$L$9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3945-4EE2-8B7B-3C994656C5D8}"/>
            </c:ext>
          </c:extLst>
        </c:ser>
        <c:ser>
          <c:idx val="2"/>
          <c:order val="2"/>
          <c:tx>
            <c:strRef>
              <c:f>Rehunkorjuu!$A$10</c:f>
              <c:strCache>
                <c:ptCount val="1"/>
                <c:pt idx="0">
                  <c:v>MF 7770, noukinvaunun veto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Rehunkorjuu!$G$10:$G$11</c:f>
              <c:numCache>
                <c:formatCode>0</c:formatCode>
                <c:ptCount val="2"/>
                <c:pt idx="0">
                  <c:v>4810</c:v>
                </c:pt>
                <c:pt idx="1">
                  <c:v>1690</c:v>
                </c:pt>
              </c:numCache>
            </c:numRef>
          </c:xVal>
          <c:yVal>
            <c:numRef>
              <c:f>Rehunkorjuu!$AC$10:$AC$11</c:f>
              <c:numCache>
                <c:formatCode>General</c:formatCod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bubbleSize>
            <c:numRef>
              <c:f>Rehunkorjuu!$L$10:$L$11</c:f>
              <c:numCache>
                <c:formatCode>0%</c:formatCode>
                <c:ptCount val="2"/>
                <c:pt idx="0">
                  <c:v>0.16250000000000001</c:v>
                </c:pt>
                <c:pt idx="1">
                  <c:v>0.13500000000000001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3945-4EE2-8B7B-3C994656C5D8}"/>
            </c:ext>
          </c:extLst>
        </c:ser>
        <c:ser>
          <c:idx val="3"/>
          <c:order val="3"/>
          <c:tx>
            <c:strRef>
              <c:f>Rehunkorjuu!$A$12</c:f>
              <c:strCache>
                <c:ptCount val="1"/>
                <c:pt idx="0">
                  <c:v>Noukinvaunu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Rehunkorjuu!$G$12:$G$13</c:f>
              <c:numCache>
                <c:formatCode>0</c:formatCode>
                <c:ptCount val="2"/>
                <c:pt idx="0">
                  <c:v>4410</c:v>
                </c:pt>
                <c:pt idx="1">
                  <c:v>4590</c:v>
                </c:pt>
              </c:numCache>
            </c:numRef>
          </c:xVal>
          <c:yVal>
            <c:numRef>
              <c:f>Rehunkorjuu!$AC$12:$AC$13</c:f>
              <c:numCache>
                <c:formatCode>General</c:formatCod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bubbleSize>
            <c:numRef>
              <c:f>Rehunkorjuu!$L$12:$L$13</c:f>
              <c:numCache>
                <c:formatCode>0%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3945-4EE2-8B7B-3C994656C5D8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Rehunkorjuu!$AD$17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Rehunkorjuu!$AE$17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Rehunkorjuu!$AF$17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3945-4EE2-8B7B-3C994656C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'Rehunkorjuu alin'!$A$6</c:f>
              <c:strCache>
                <c:ptCount val="1"/>
                <c:pt idx="0">
                  <c:v>MF5470 Paalaus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DF8-4909-A124-71C29597689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DF8-4909-A124-71C29597689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DF8-4909-A124-71C2959768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DF8-4909-A124-71C2959768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DF8-4909-A124-71C29597689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DF8-4909-A124-71C2959768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DF8-4909-A124-71C2959768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DF8-4909-A124-71C2959768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DF8-4909-A124-71C2959768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DF8-4909-A124-71C29597689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DF8-4909-A124-71C29597689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DF8-4909-A124-71C29597689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DF8-4909-A124-71C29597689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DF8-4909-A124-71C29597689C}"/>
              </c:ext>
            </c:extLst>
          </c:dPt>
          <c:xVal>
            <c:numRef>
              <c:f>'Rehunkorjuu alin'!$G$6:$G$7</c:f>
              <c:numCache>
                <c:formatCode>0</c:formatCode>
                <c:ptCount val="2"/>
                <c:pt idx="0">
                  <c:v>1782</c:v>
                </c:pt>
                <c:pt idx="1">
                  <c:v>917.99999999999989</c:v>
                </c:pt>
              </c:numCache>
            </c:numRef>
          </c:xVal>
          <c:yVal>
            <c:numRef>
              <c:f>'Rehunkorjuu alin'!$AC$6:$AC$7</c:f>
              <c:numCache>
                <c:formatCode>General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yVal>
          <c:bubbleSize>
            <c:numRef>
              <c:f>'Rehunkorjuu alin'!$L$6:$L$7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EDF8-4909-A124-71C29597689C}"/>
            </c:ext>
          </c:extLst>
        </c:ser>
        <c:ser>
          <c:idx val="1"/>
          <c:order val="1"/>
          <c:tx>
            <c:strRef>
              <c:f>'Rehunkorjuu alin'!$A$8</c:f>
              <c:strCache>
                <c:ptCount val="1"/>
                <c:pt idx="0">
                  <c:v>MF 5470 paalien kuormaus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alin'!$G$8:$G$9</c:f>
              <c:numCache>
                <c:formatCode>0</c:formatCode>
                <c:ptCount val="2"/>
                <c:pt idx="0">
                  <c:v>1258</c:v>
                </c:pt>
                <c:pt idx="1">
                  <c:v>2142</c:v>
                </c:pt>
              </c:numCache>
            </c:numRef>
          </c:xVal>
          <c:yVal>
            <c:numRef>
              <c:f>'Rehunkorjuu alin'!$AC$8:$AC$9</c:f>
              <c:numCache>
                <c:formatCode>General</c:formatCode>
                <c:ptCount val="2"/>
                <c:pt idx="0">
                  <c:v>60</c:v>
                </c:pt>
                <c:pt idx="1">
                  <c:v>140</c:v>
                </c:pt>
              </c:numCache>
            </c:numRef>
          </c:yVal>
          <c:bubbleSize>
            <c:numRef>
              <c:f>'Rehunkorjuu alin'!$L$8:$L$9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EDF8-4909-A124-71C29597689C}"/>
            </c:ext>
          </c:extLst>
        </c:ser>
        <c:ser>
          <c:idx val="2"/>
          <c:order val="2"/>
          <c:tx>
            <c:strRef>
              <c:f>'Rehunkorjuu alin'!$A$10</c:f>
              <c:strCache>
                <c:ptCount val="1"/>
                <c:pt idx="0">
                  <c:v>MF 7770, noukinvaunun veto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alin'!$G$10:$G$11</c:f>
              <c:numCache>
                <c:formatCode>0</c:formatCode>
                <c:ptCount val="2"/>
                <c:pt idx="0">
                  <c:v>4810</c:v>
                </c:pt>
                <c:pt idx="1">
                  <c:v>1690</c:v>
                </c:pt>
              </c:numCache>
            </c:numRef>
          </c:xVal>
          <c:yVal>
            <c:numRef>
              <c:f>'Rehunkorjuu alin'!$AC$10:$AC$11</c:f>
              <c:numCache>
                <c:formatCode>General</c:formatCode>
                <c:ptCount val="2"/>
                <c:pt idx="0">
                  <c:v>120</c:v>
                </c:pt>
                <c:pt idx="1">
                  <c:v>60</c:v>
                </c:pt>
              </c:numCache>
            </c:numRef>
          </c:yVal>
          <c:bubbleSize>
            <c:numRef>
              <c:f>'Rehunkorjuu alin'!$L$10:$L$11</c:f>
              <c:numCache>
                <c:formatCode>0%</c:formatCode>
                <c:ptCount val="2"/>
                <c:pt idx="0">
                  <c:v>0.115</c:v>
                </c:pt>
                <c:pt idx="1">
                  <c:v>0.105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EDF8-4909-A124-71C29597689C}"/>
            </c:ext>
          </c:extLst>
        </c:ser>
        <c:ser>
          <c:idx val="3"/>
          <c:order val="3"/>
          <c:tx>
            <c:strRef>
              <c:f>'Rehunkorjuu alin'!$A$12</c:f>
              <c:strCache>
                <c:ptCount val="1"/>
                <c:pt idx="0">
                  <c:v>Noukinvaunu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'Rehunkorjuu alin'!$G$12:$G$13</c:f>
              <c:numCache>
                <c:formatCode>0</c:formatCode>
                <c:ptCount val="2"/>
                <c:pt idx="0">
                  <c:v>4410</c:v>
                </c:pt>
                <c:pt idx="1">
                  <c:v>4590</c:v>
                </c:pt>
              </c:numCache>
            </c:numRef>
          </c:xVal>
          <c:yVal>
            <c:numRef>
              <c:f>'Rehunkorjuu alin'!$AC$12:$AC$13</c:f>
              <c:numCache>
                <c:formatCode>General</c:formatCode>
                <c:ptCount val="2"/>
                <c:pt idx="0">
                  <c:v>110.00000000000001</c:v>
                </c:pt>
                <c:pt idx="1">
                  <c:v>110.00000000000001</c:v>
                </c:pt>
              </c:numCache>
            </c:numRef>
          </c:yVal>
          <c:bubbleSize>
            <c:numRef>
              <c:f>'Rehunkorjuu alin'!$L$12:$L$13</c:f>
              <c:numCache>
                <c:formatCode>0%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EDF8-4909-A124-71C29597689C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'Rehunkorjuu alin'!$AD$17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'Rehunkorjuu alin'!$AE$17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'Rehunkorjuu alin'!$AF$17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EDF8-4909-A124-71C295976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'Rehunkorjuu alin'!$A$6</c:f>
              <c:strCache>
                <c:ptCount val="1"/>
                <c:pt idx="0">
                  <c:v>MF5470 Paalaus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8AE-46B2-942E-D3529EA7EA76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AE-46B2-942E-D3529EA7EA7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8AE-46B2-942E-D3529EA7EA7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8AE-46B2-942E-D3529EA7EA76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8AE-46B2-942E-D3529EA7EA76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AE-46B2-942E-D3529EA7EA76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8AE-46B2-942E-D3529EA7EA76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8AE-46B2-942E-D3529EA7EA76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8AE-46B2-942E-D3529EA7EA76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8AE-46B2-942E-D3529EA7EA76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8AE-46B2-942E-D3529EA7EA76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8AE-46B2-942E-D3529EA7EA76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8AE-46B2-942E-D3529EA7EA76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8AE-46B2-942E-D3529EA7EA76}"/>
              </c:ext>
            </c:extLst>
          </c:dPt>
          <c:xVal>
            <c:numRef>
              <c:f>'Rehunkorjuu alin'!$G$6:$G$7</c:f>
              <c:numCache>
                <c:formatCode>0</c:formatCode>
                <c:ptCount val="2"/>
                <c:pt idx="0">
                  <c:v>1782</c:v>
                </c:pt>
                <c:pt idx="1">
                  <c:v>917.99999999999989</c:v>
                </c:pt>
              </c:numCache>
            </c:numRef>
          </c:xVal>
          <c:yVal>
            <c:numRef>
              <c:f>'Rehunkorjuu alin'!$AC$6:$AC$7</c:f>
              <c:numCache>
                <c:formatCode>General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yVal>
          <c:bubbleSize>
            <c:numRef>
              <c:f>'Rehunkorjuu alin'!$L$6:$L$7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88AE-46B2-942E-D3529EA7EA76}"/>
            </c:ext>
          </c:extLst>
        </c:ser>
        <c:ser>
          <c:idx val="1"/>
          <c:order val="1"/>
          <c:tx>
            <c:strRef>
              <c:f>'Rehunkorjuu alin'!$A$8</c:f>
              <c:strCache>
                <c:ptCount val="1"/>
                <c:pt idx="0">
                  <c:v>MF 5470 paalien kuormaus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alin'!$G$8:$G$9</c:f>
              <c:numCache>
                <c:formatCode>0</c:formatCode>
                <c:ptCount val="2"/>
                <c:pt idx="0">
                  <c:v>1258</c:v>
                </c:pt>
                <c:pt idx="1">
                  <c:v>2142</c:v>
                </c:pt>
              </c:numCache>
            </c:numRef>
          </c:xVal>
          <c:yVal>
            <c:numRef>
              <c:f>'Rehunkorjuu alin'!$AC$8:$AC$9</c:f>
              <c:numCache>
                <c:formatCode>General</c:formatCode>
                <c:ptCount val="2"/>
                <c:pt idx="0">
                  <c:v>60</c:v>
                </c:pt>
                <c:pt idx="1">
                  <c:v>140</c:v>
                </c:pt>
              </c:numCache>
            </c:numRef>
          </c:yVal>
          <c:bubbleSize>
            <c:numRef>
              <c:f>'Rehunkorjuu alin'!$L$8:$L$9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88AE-46B2-942E-D3529EA7EA76}"/>
            </c:ext>
          </c:extLst>
        </c:ser>
        <c:ser>
          <c:idx val="2"/>
          <c:order val="2"/>
          <c:tx>
            <c:strRef>
              <c:f>'Rehunkorjuu alin'!$A$10</c:f>
              <c:strCache>
                <c:ptCount val="1"/>
                <c:pt idx="0">
                  <c:v>MF 7770, noukinvaunun veto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alin'!$G$10:$G$11</c:f>
              <c:numCache>
                <c:formatCode>0</c:formatCode>
                <c:ptCount val="2"/>
                <c:pt idx="0">
                  <c:v>4810</c:v>
                </c:pt>
                <c:pt idx="1">
                  <c:v>1690</c:v>
                </c:pt>
              </c:numCache>
            </c:numRef>
          </c:xVal>
          <c:yVal>
            <c:numRef>
              <c:f>'Rehunkorjuu alin'!$AC$10:$AC$11</c:f>
              <c:numCache>
                <c:formatCode>General</c:formatCode>
                <c:ptCount val="2"/>
                <c:pt idx="0">
                  <c:v>120</c:v>
                </c:pt>
                <c:pt idx="1">
                  <c:v>60</c:v>
                </c:pt>
              </c:numCache>
            </c:numRef>
          </c:yVal>
          <c:bubbleSize>
            <c:numRef>
              <c:f>'Rehunkorjuu alin'!$L$10:$L$11</c:f>
              <c:numCache>
                <c:formatCode>0%</c:formatCode>
                <c:ptCount val="2"/>
                <c:pt idx="0">
                  <c:v>0.115</c:v>
                </c:pt>
                <c:pt idx="1">
                  <c:v>0.105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88AE-46B2-942E-D3529EA7EA76}"/>
            </c:ext>
          </c:extLst>
        </c:ser>
        <c:ser>
          <c:idx val="3"/>
          <c:order val="3"/>
          <c:tx>
            <c:strRef>
              <c:f>'Rehunkorjuu alin'!$A$12</c:f>
              <c:strCache>
                <c:ptCount val="1"/>
                <c:pt idx="0">
                  <c:v>Noukinvaunu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'Rehunkorjuu alin'!$G$12:$G$13</c:f>
              <c:numCache>
                <c:formatCode>0</c:formatCode>
                <c:ptCount val="2"/>
                <c:pt idx="0">
                  <c:v>4410</c:v>
                </c:pt>
                <c:pt idx="1">
                  <c:v>4590</c:v>
                </c:pt>
              </c:numCache>
            </c:numRef>
          </c:xVal>
          <c:yVal>
            <c:numRef>
              <c:f>'Rehunkorjuu alin'!$AC$12:$AC$13</c:f>
              <c:numCache>
                <c:formatCode>General</c:formatCode>
                <c:ptCount val="2"/>
                <c:pt idx="0">
                  <c:v>110.00000000000001</c:v>
                </c:pt>
                <c:pt idx="1">
                  <c:v>110.00000000000001</c:v>
                </c:pt>
              </c:numCache>
            </c:numRef>
          </c:yVal>
          <c:bubbleSize>
            <c:numRef>
              <c:f>'Rehunkorjuu alin'!$L$12:$L$13</c:f>
              <c:numCache>
                <c:formatCode>0%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88AE-46B2-942E-D3529EA7EA76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'Rehunkorjuu alin'!$AD$17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'Rehunkorjuu alin'!$AE$17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'Rehunkorjuu alin'!$AF$17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88AE-46B2-942E-D3529EA7EA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'Rehunkorjuu alin'!$A$6</c:f>
              <c:strCache>
                <c:ptCount val="1"/>
                <c:pt idx="0">
                  <c:v>MF5470 Paalaus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570-46E7-BB66-996BC5885B3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570-46E7-BB66-996BC5885B3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570-46E7-BB66-996BC5885B3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570-46E7-BB66-996BC5885B3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570-46E7-BB66-996BC5885B3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570-46E7-BB66-996BC5885B3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570-46E7-BB66-996BC5885B3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570-46E7-BB66-996BC5885B3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570-46E7-BB66-996BC5885B3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570-46E7-BB66-996BC5885B3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570-46E7-BB66-996BC5885B3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570-46E7-BB66-996BC5885B3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570-46E7-BB66-996BC5885B3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570-46E7-BB66-996BC5885B31}"/>
              </c:ext>
            </c:extLst>
          </c:dPt>
          <c:xVal>
            <c:numRef>
              <c:f>'Rehunkorjuu alin'!$G$6:$G$7</c:f>
              <c:numCache>
                <c:formatCode>0</c:formatCode>
                <c:ptCount val="2"/>
                <c:pt idx="0">
                  <c:v>1782</c:v>
                </c:pt>
                <c:pt idx="1">
                  <c:v>917.99999999999989</c:v>
                </c:pt>
              </c:numCache>
            </c:numRef>
          </c:xVal>
          <c:yVal>
            <c:numRef>
              <c:f>'Rehunkorjuu alin'!$AC$6:$AC$7</c:f>
              <c:numCache>
                <c:formatCode>General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yVal>
          <c:bubbleSize>
            <c:numRef>
              <c:f>'Rehunkorjuu alin'!$L$6:$L$7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B570-46E7-BB66-996BC5885B31}"/>
            </c:ext>
          </c:extLst>
        </c:ser>
        <c:ser>
          <c:idx val="1"/>
          <c:order val="1"/>
          <c:tx>
            <c:strRef>
              <c:f>'Rehunkorjuu alin'!$A$8</c:f>
              <c:strCache>
                <c:ptCount val="1"/>
                <c:pt idx="0">
                  <c:v>MF 5470 paalien kuormaus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alin'!$G$8:$G$9</c:f>
              <c:numCache>
                <c:formatCode>0</c:formatCode>
                <c:ptCount val="2"/>
                <c:pt idx="0">
                  <c:v>1258</c:v>
                </c:pt>
                <c:pt idx="1">
                  <c:v>2142</c:v>
                </c:pt>
              </c:numCache>
            </c:numRef>
          </c:xVal>
          <c:yVal>
            <c:numRef>
              <c:f>'Rehunkorjuu alin'!$AC$8:$AC$9</c:f>
              <c:numCache>
                <c:formatCode>General</c:formatCode>
                <c:ptCount val="2"/>
                <c:pt idx="0">
                  <c:v>60</c:v>
                </c:pt>
                <c:pt idx="1">
                  <c:v>140</c:v>
                </c:pt>
              </c:numCache>
            </c:numRef>
          </c:yVal>
          <c:bubbleSize>
            <c:numRef>
              <c:f>'Rehunkorjuu alin'!$L$8:$L$9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B570-46E7-BB66-996BC5885B31}"/>
            </c:ext>
          </c:extLst>
        </c:ser>
        <c:ser>
          <c:idx val="2"/>
          <c:order val="2"/>
          <c:tx>
            <c:strRef>
              <c:f>'Rehunkorjuu alin'!$A$10</c:f>
              <c:strCache>
                <c:ptCount val="1"/>
                <c:pt idx="0">
                  <c:v>MF 7770, noukinvaunun veto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'Rehunkorjuu alin'!$G$10:$G$11</c:f>
              <c:numCache>
                <c:formatCode>0</c:formatCode>
                <c:ptCount val="2"/>
                <c:pt idx="0">
                  <c:v>4810</c:v>
                </c:pt>
                <c:pt idx="1">
                  <c:v>1690</c:v>
                </c:pt>
              </c:numCache>
            </c:numRef>
          </c:xVal>
          <c:yVal>
            <c:numRef>
              <c:f>'Rehunkorjuu alin'!$AC$10:$AC$11</c:f>
              <c:numCache>
                <c:formatCode>General</c:formatCode>
                <c:ptCount val="2"/>
                <c:pt idx="0">
                  <c:v>120</c:v>
                </c:pt>
                <c:pt idx="1">
                  <c:v>60</c:v>
                </c:pt>
              </c:numCache>
            </c:numRef>
          </c:yVal>
          <c:bubbleSize>
            <c:numRef>
              <c:f>'Rehunkorjuu alin'!$L$10:$L$11</c:f>
              <c:numCache>
                <c:formatCode>0%</c:formatCode>
                <c:ptCount val="2"/>
                <c:pt idx="0">
                  <c:v>0.115</c:v>
                </c:pt>
                <c:pt idx="1">
                  <c:v>0.105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B570-46E7-BB66-996BC5885B31}"/>
            </c:ext>
          </c:extLst>
        </c:ser>
        <c:ser>
          <c:idx val="3"/>
          <c:order val="3"/>
          <c:tx>
            <c:strRef>
              <c:f>'Rehunkorjuu alin'!$A$12</c:f>
              <c:strCache>
                <c:ptCount val="1"/>
                <c:pt idx="0">
                  <c:v>Noukinvaunu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'Rehunkorjuu alin'!$G$12:$G$13</c:f>
              <c:numCache>
                <c:formatCode>0</c:formatCode>
                <c:ptCount val="2"/>
                <c:pt idx="0">
                  <c:v>4410</c:v>
                </c:pt>
                <c:pt idx="1">
                  <c:v>4590</c:v>
                </c:pt>
              </c:numCache>
            </c:numRef>
          </c:xVal>
          <c:yVal>
            <c:numRef>
              <c:f>'Rehunkorjuu alin'!$AC$12:$AC$13</c:f>
              <c:numCache>
                <c:formatCode>General</c:formatCode>
                <c:ptCount val="2"/>
                <c:pt idx="0">
                  <c:v>110.00000000000001</c:v>
                </c:pt>
                <c:pt idx="1">
                  <c:v>110.00000000000001</c:v>
                </c:pt>
              </c:numCache>
            </c:numRef>
          </c:yVal>
          <c:bubbleSize>
            <c:numRef>
              <c:f>'Rehunkorjuu alin'!$L$12:$L$13</c:f>
              <c:numCache>
                <c:formatCode>0%</c:formatCode>
                <c:ptCount val="2"/>
                <c:pt idx="0">
                  <c:v>0.2</c:v>
                </c:pt>
                <c:pt idx="1">
                  <c:v>0.2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B570-46E7-BB66-996BC5885B31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'Rehunkorjuu alin'!$AD$17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'Rehunkorjuu alin'!$AE$17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'Rehunkorjuu alin'!$AF$17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B570-46E7-BB66-996BC5885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Puinti!$A$6</c:f>
              <c:strCache>
                <c:ptCount val="1"/>
                <c:pt idx="0">
                  <c:v>NH 8030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E2A-4467-AB57-69A1FFF1A1B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E2A-4467-AB57-69A1FFF1A1B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E2A-4467-AB57-69A1FFF1A1B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E2A-4467-AB57-69A1FFF1A1B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E2A-4467-AB57-69A1FFF1A1B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E2A-4467-AB57-69A1FFF1A1B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E2A-4467-AB57-69A1FFF1A1B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E2A-4467-AB57-69A1FFF1A1B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E2A-4467-AB57-69A1FFF1A1B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E2A-4467-AB57-69A1FFF1A1B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E2A-4467-AB57-69A1FFF1A1B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E2A-4467-AB57-69A1FFF1A1B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E2A-4467-AB57-69A1FFF1A1B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E2A-4467-AB57-69A1FFF1A1BB}"/>
              </c:ext>
            </c:extLst>
          </c:dPt>
          <c:xVal>
            <c:numRef>
              <c:f>Puinti!$G$6:$G$7</c:f>
              <c:numCache>
                <c:formatCode>0</c:formatCode>
                <c:ptCount val="2"/>
                <c:pt idx="0">
                  <c:v>1030</c:v>
                </c:pt>
                <c:pt idx="1">
                  <c:v>4120</c:v>
                </c:pt>
              </c:numCache>
            </c:numRef>
          </c:xVal>
          <c:yVal>
            <c:numRef>
              <c:f>Puinti!$AC$6:$AC$7</c:f>
              <c:numCache>
                <c:formatCode>General</c:formatCode>
                <c:ptCount val="2"/>
                <c:pt idx="0">
                  <c:v>0</c:v>
                </c:pt>
                <c:pt idx="1">
                  <c:v>150</c:v>
                </c:pt>
              </c:numCache>
            </c:numRef>
          </c:yVal>
          <c:bubbleSize>
            <c:numRef>
              <c:f>Puinti!$L$6:$L$7</c:f>
              <c:numCache>
                <c:formatCode>0%</c:formatCode>
                <c:ptCount val="2"/>
                <c:pt idx="0">
                  <c:v>0</c:v>
                </c:pt>
                <c:pt idx="1">
                  <c:v>0.33333333333333331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BE2A-4467-AB57-69A1FFF1A1BB}"/>
            </c:ext>
          </c:extLst>
        </c:ser>
        <c:ser>
          <c:idx val="1"/>
          <c:order val="1"/>
          <c:tx>
            <c:strRef>
              <c:f>Puinti!$A$8</c:f>
              <c:strCache>
                <c:ptCount val="1"/>
                <c:pt idx="0">
                  <c:v>NH 8030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Puinti!$G$8:$G$9</c:f>
              <c:numCache>
                <c:formatCode>0</c:formatCode>
                <c:ptCount val="2"/>
                <c:pt idx="0">
                  <c:v>1030</c:v>
                </c:pt>
                <c:pt idx="1">
                  <c:v>4120</c:v>
                </c:pt>
              </c:numCache>
            </c:numRef>
          </c:xVal>
          <c:yVal>
            <c:numRef>
              <c:f>Puinti!$AC$8:$AC$9</c:f>
              <c:numCache>
                <c:formatCode>General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yVal>
          <c:bubbleSize>
            <c:numRef>
              <c:f>Puinti!$L$8:$L$9</c:f>
              <c:numCache>
                <c:formatCode>0%</c:formatCode>
                <c:ptCount val="2"/>
                <c:pt idx="0">
                  <c:v>0</c:v>
                </c:pt>
                <c:pt idx="1">
                  <c:v>0.44444444444444448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BE2A-4467-AB57-69A1FFF1A1BB}"/>
            </c:ext>
          </c:extLst>
        </c:ser>
        <c:ser>
          <c:idx val="2"/>
          <c:order val="2"/>
          <c:tx>
            <c:strRef>
              <c:f>Puinti!$A$10</c:f>
              <c:strCache>
                <c:ptCount val="1"/>
                <c:pt idx="0">
                  <c:v>Sampo 690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Puinti!$G$10:$G$11</c:f>
              <c:numCache>
                <c:formatCode>0</c:formatCode>
                <c:ptCount val="2"/>
                <c:pt idx="0">
                  <c:v>690</c:v>
                </c:pt>
                <c:pt idx="1">
                  <c:v>2760</c:v>
                </c:pt>
              </c:numCache>
            </c:numRef>
          </c:xVal>
          <c:yVal>
            <c:numRef>
              <c:f>Puinti!$AC$10:$AC$11</c:f>
              <c:numCache>
                <c:formatCode>General</c:formatCod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yVal>
          <c:bubbleSize>
            <c:numRef>
              <c:f>Puinti!$L$10:$L$11</c:f>
              <c:numCache>
                <c:formatCode>0%</c:formatCode>
                <c:ptCount val="2"/>
                <c:pt idx="0">
                  <c:v>0.16111111111111109</c:v>
                </c:pt>
                <c:pt idx="1">
                  <c:v>0.23333333333333331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BE2A-4467-AB57-69A1FFF1A1BB}"/>
            </c:ext>
          </c:extLst>
        </c:ser>
        <c:ser>
          <c:idx val="3"/>
          <c:order val="3"/>
          <c:tx>
            <c:strRef>
              <c:f>Puinti!$A$12</c:f>
              <c:strCache>
                <c:ptCount val="1"/>
                <c:pt idx="0">
                  <c:v>Sampo 690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Puinti!$G$12:$G$13</c:f>
              <c:numCache>
                <c:formatCode>0</c:formatCode>
                <c:ptCount val="2"/>
                <c:pt idx="0">
                  <c:v>690</c:v>
                </c:pt>
                <c:pt idx="1">
                  <c:v>2760</c:v>
                </c:pt>
              </c:numCache>
            </c:numRef>
          </c:xVal>
          <c:yVal>
            <c:numRef>
              <c:f>Puinti!$AC$12:$AC$13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yVal>
          <c:bubbleSize>
            <c:numRef>
              <c:f>Puinti!$L$12:$L$13</c:f>
              <c:numCache>
                <c:formatCode>0%</c:formatCode>
                <c:ptCount val="2"/>
                <c:pt idx="0">
                  <c:v>0.22222222222222224</c:v>
                </c:pt>
                <c:pt idx="1">
                  <c:v>0.41666666666666663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BE2A-4467-AB57-69A1FFF1A1BB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Puinti!$AD$17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Puinti!$AE$17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Puinti!$AF$17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BE2A-4467-AB57-69A1FFF1A1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Puinti!$A$6</c:f>
              <c:strCache>
                <c:ptCount val="1"/>
                <c:pt idx="0">
                  <c:v>NH 8030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EAB-4063-B2B9-5B2E48EA08F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EAB-4063-B2B9-5B2E48EA08F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EAB-4063-B2B9-5B2E48EA08F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EAB-4063-B2B9-5B2E48EA08F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EAB-4063-B2B9-5B2E48EA08F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EAB-4063-B2B9-5B2E48EA08F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EAB-4063-B2B9-5B2E48EA08F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EAB-4063-B2B9-5B2E48EA08F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EAB-4063-B2B9-5B2E48EA08F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EAB-4063-B2B9-5B2E48EA08F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EAB-4063-B2B9-5B2E48EA08F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EAB-4063-B2B9-5B2E48EA08F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EAB-4063-B2B9-5B2E48EA08F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EAB-4063-B2B9-5B2E48EA08F9}"/>
              </c:ext>
            </c:extLst>
          </c:dPt>
          <c:xVal>
            <c:numRef>
              <c:f>Puinti!$G$6:$G$7</c:f>
              <c:numCache>
                <c:formatCode>0</c:formatCode>
                <c:ptCount val="2"/>
                <c:pt idx="0">
                  <c:v>1030</c:v>
                </c:pt>
                <c:pt idx="1">
                  <c:v>4120</c:v>
                </c:pt>
              </c:numCache>
            </c:numRef>
          </c:xVal>
          <c:yVal>
            <c:numRef>
              <c:f>Puinti!$AC$6:$AC$7</c:f>
              <c:numCache>
                <c:formatCode>General</c:formatCode>
                <c:ptCount val="2"/>
                <c:pt idx="0">
                  <c:v>0</c:v>
                </c:pt>
                <c:pt idx="1">
                  <c:v>150</c:v>
                </c:pt>
              </c:numCache>
            </c:numRef>
          </c:yVal>
          <c:bubbleSize>
            <c:numRef>
              <c:f>Puinti!$L$6:$L$7</c:f>
              <c:numCache>
                <c:formatCode>0%</c:formatCode>
                <c:ptCount val="2"/>
                <c:pt idx="0">
                  <c:v>0</c:v>
                </c:pt>
                <c:pt idx="1">
                  <c:v>0.33333333333333331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2EAB-4063-B2B9-5B2E48EA08F9}"/>
            </c:ext>
          </c:extLst>
        </c:ser>
        <c:ser>
          <c:idx val="1"/>
          <c:order val="1"/>
          <c:tx>
            <c:strRef>
              <c:f>Puinti!$A$8</c:f>
              <c:strCache>
                <c:ptCount val="1"/>
                <c:pt idx="0">
                  <c:v>NH 8030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Puinti!$G$8:$G$9</c:f>
              <c:numCache>
                <c:formatCode>0</c:formatCode>
                <c:ptCount val="2"/>
                <c:pt idx="0">
                  <c:v>1030</c:v>
                </c:pt>
                <c:pt idx="1">
                  <c:v>4120</c:v>
                </c:pt>
              </c:numCache>
            </c:numRef>
          </c:xVal>
          <c:yVal>
            <c:numRef>
              <c:f>Puinti!$AC$8:$AC$9</c:f>
              <c:numCache>
                <c:formatCode>General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yVal>
          <c:bubbleSize>
            <c:numRef>
              <c:f>Puinti!$L$8:$L$9</c:f>
              <c:numCache>
                <c:formatCode>0%</c:formatCode>
                <c:ptCount val="2"/>
                <c:pt idx="0">
                  <c:v>0</c:v>
                </c:pt>
                <c:pt idx="1">
                  <c:v>0.44444444444444448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2EAB-4063-B2B9-5B2E48EA08F9}"/>
            </c:ext>
          </c:extLst>
        </c:ser>
        <c:ser>
          <c:idx val="2"/>
          <c:order val="2"/>
          <c:tx>
            <c:strRef>
              <c:f>Puinti!$A$10</c:f>
              <c:strCache>
                <c:ptCount val="1"/>
                <c:pt idx="0">
                  <c:v>Sampo 690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Puinti!$G$10:$G$11</c:f>
              <c:numCache>
                <c:formatCode>0</c:formatCode>
                <c:ptCount val="2"/>
                <c:pt idx="0">
                  <c:v>690</c:v>
                </c:pt>
                <c:pt idx="1">
                  <c:v>2760</c:v>
                </c:pt>
              </c:numCache>
            </c:numRef>
          </c:xVal>
          <c:yVal>
            <c:numRef>
              <c:f>Puinti!$AC$10:$AC$11</c:f>
              <c:numCache>
                <c:formatCode>General</c:formatCod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yVal>
          <c:bubbleSize>
            <c:numRef>
              <c:f>Puinti!$L$10:$L$11</c:f>
              <c:numCache>
                <c:formatCode>0%</c:formatCode>
                <c:ptCount val="2"/>
                <c:pt idx="0">
                  <c:v>0.16111111111111109</c:v>
                </c:pt>
                <c:pt idx="1">
                  <c:v>0.23333333333333331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2EAB-4063-B2B9-5B2E48EA08F9}"/>
            </c:ext>
          </c:extLst>
        </c:ser>
        <c:ser>
          <c:idx val="3"/>
          <c:order val="3"/>
          <c:tx>
            <c:strRef>
              <c:f>Puinti!$A$12</c:f>
              <c:strCache>
                <c:ptCount val="1"/>
                <c:pt idx="0">
                  <c:v>Sampo 690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Puinti!$G$12:$G$13</c:f>
              <c:numCache>
                <c:formatCode>0</c:formatCode>
                <c:ptCount val="2"/>
                <c:pt idx="0">
                  <c:v>690</c:v>
                </c:pt>
                <c:pt idx="1">
                  <c:v>2760</c:v>
                </c:pt>
              </c:numCache>
            </c:numRef>
          </c:xVal>
          <c:yVal>
            <c:numRef>
              <c:f>Puinti!$AC$12:$AC$13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yVal>
          <c:bubbleSize>
            <c:numRef>
              <c:f>Puinti!$L$12:$L$13</c:f>
              <c:numCache>
                <c:formatCode>0%</c:formatCode>
                <c:ptCount val="2"/>
                <c:pt idx="0">
                  <c:v>0.22222222222222224</c:v>
                </c:pt>
                <c:pt idx="1">
                  <c:v>0.41666666666666663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2EAB-4063-B2B9-5B2E48EA08F9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Puinti!$AD$17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Puinti!$AE$17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Puinti!$AF$17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2EAB-4063-B2B9-5B2E48EA0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Puinti!$A$6</c:f>
              <c:strCache>
                <c:ptCount val="1"/>
                <c:pt idx="0">
                  <c:v>NH 8030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713-438D-A38D-AB70CEA793C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713-438D-A38D-AB70CEA793C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713-438D-A38D-AB70CEA793C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713-438D-A38D-AB70CEA793C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713-438D-A38D-AB70CEA793C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713-438D-A38D-AB70CEA793C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713-438D-A38D-AB70CEA793C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713-438D-A38D-AB70CEA793C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713-438D-A38D-AB70CEA793C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713-438D-A38D-AB70CEA793C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713-438D-A38D-AB70CEA793C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713-438D-A38D-AB70CEA793C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713-438D-A38D-AB70CEA793C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713-438D-A38D-AB70CEA793CF}"/>
              </c:ext>
            </c:extLst>
          </c:dPt>
          <c:xVal>
            <c:numRef>
              <c:f>Puinti!$G$6:$G$7</c:f>
              <c:numCache>
                <c:formatCode>0</c:formatCode>
                <c:ptCount val="2"/>
                <c:pt idx="0">
                  <c:v>1030</c:v>
                </c:pt>
                <c:pt idx="1">
                  <c:v>4120</c:v>
                </c:pt>
              </c:numCache>
            </c:numRef>
          </c:xVal>
          <c:yVal>
            <c:numRef>
              <c:f>Puinti!$AC$6:$AC$7</c:f>
              <c:numCache>
                <c:formatCode>General</c:formatCode>
                <c:ptCount val="2"/>
                <c:pt idx="0">
                  <c:v>0</c:v>
                </c:pt>
                <c:pt idx="1">
                  <c:v>150</c:v>
                </c:pt>
              </c:numCache>
            </c:numRef>
          </c:yVal>
          <c:bubbleSize>
            <c:numRef>
              <c:f>Puinti!$L$6:$L$7</c:f>
              <c:numCache>
                <c:formatCode>0%</c:formatCode>
                <c:ptCount val="2"/>
                <c:pt idx="0">
                  <c:v>0</c:v>
                </c:pt>
                <c:pt idx="1">
                  <c:v>0.33333333333333331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B713-438D-A38D-AB70CEA793CF}"/>
            </c:ext>
          </c:extLst>
        </c:ser>
        <c:ser>
          <c:idx val="1"/>
          <c:order val="1"/>
          <c:tx>
            <c:strRef>
              <c:f>Puinti!$A$8</c:f>
              <c:strCache>
                <c:ptCount val="1"/>
                <c:pt idx="0">
                  <c:v>NH 8030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Puinti!$G$8:$G$9</c:f>
              <c:numCache>
                <c:formatCode>0</c:formatCode>
                <c:ptCount val="2"/>
                <c:pt idx="0">
                  <c:v>1030</c:v>
                </c:pt>
                <c:pt idx="1">
                  <c:v>4120</c:v>
                </c:pt>
              </c:numCache>
            </c:numRef>
          </c:xVal>
          <c:yVal>
            <c:numRef>
              <c:f>Puinti!$AC$8:$AC$9</c:f>
              <c:numCache>
                <c:formatCode>General</c:formatCode>
                <c:ptCount val="2"/>
                <c:pt idx="0">
                  <c:v>0</c:v>
                </c:pt>
                <c:pt idx="1">
                  <c:v>50</c:v>
                </c:pt>
              </c:numCache>
            </c:numRef>
          </c:yVal>
          <c:bubbleSize>
            <c:numRef>
              <c:f>Puinti!$L$8:$L$9</c:f>
              <c:numCache>
                <c:formatCode>0%</c:formatCode>
                <c:ptCount val="2"/>
                <c:pt idx="0">
                  <c:v>0</c:v>
                </c:pt>
                <c:pt idx="1">
                  <c:v>0.44444444444444448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B713-438D-A38D-AB70CEA793CF}"/>
            </c:ext>
          </c:extLst>
        </c:ser>
        <c:ser>
          <c:idx val="2"/>
          <c:order val="2"/>
          <c:tx>
            <c:strRef>
              <c:f>Puinti!$A$10</c:f>
              <c:strCache>
                <c:ptCount val="1"/>
                <c:pt idx="0">
                  <c:v>Sampo 690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Puinti!$G$10:$G$11</c:f>
              <c:numCache>
                <c:formatCode>0</c:formatCode>
                <c:ptCount val="2"/>
                <c:pt idx="0">
                  <c:v>690</c:v>
                </c:pt>
                <c:pt idx="1">
                  <c:v>2760</c:v>
                </c:pt>
              </c:numCache>
            </c:numRef>
          </c:xVal>
          <c:yVal>
            <c:numRef>
              <c:f>Puinti!$AC$10:$AC$11</c:f>
              <c:numCache>
                <c:formatCode>General</c:formatCod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yVal>
          <c:bubbleSize>
            <c:numRef>
              <c:f>Puinti!$L$10:$L$11</c:f>
              <c:numCache>
                <c:formatCode>0%</c:formatCode>
                <c:ptCount val="2"/>
                <c:pt idx="0">
                  <c:v>0.16111111111111109</c:v>
                </c:pt>
                <c:pt idx="1">
                  <c:v>0.23333333333333331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B713-438D-A38D-AB70CEA793CF}"/>
            </c:ext>
          </c:extLst>
        </c:ser>
        <c:ser>
          <c:idx val="3"/>
          <c:order val="3"/>
          <c:tx>
            <c:strRef>
              <c:f>Puinti!$A$12</c:f>
              <c:strCache>
                <c:ptCount val="1"/>
                <c:pt idx="0">
                  <c:v>Sampo 690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Puinti!$G$12:$G$13</c:f>
              <c:numCache>
                <c:formatCode>0</c:formatCode>
                <c:ptCount val="2"/>
                <c:pt idx="0">
                  <c:v>690</c:v>
                </c:pt>
                <c:pt idx="1">
                  <c:v>2760</c:v>
                </c:pt>
              </c:numCache>
            </c:numRef>
          </c:xVal>
          <c:yVal>
            <c:numRef>
              <c:f>Puinti!$AC$12:$AC$13</c:f>
              <c:numCache>
                <c:formatCode>General</c:formatCode>
                <c:ptCount val="2"/>
                <c:pt idx="0">
                  <c:v>50</c:v>
                </c:pt>
                <c:pt idx="1">
                  <c:v>50</c:v>
                </c:pt>
              </c:numCache>
            </c:numRef>
          </c:yVal>
          <c:bubbleSize>
            <c:numRef>
              <c:f>Puinti!$L$12:$L$13</c:f>
              <c:numCache>
                <c:formatCode>0%</c:formatCode>
                <c:ptCount val="2"/>
                <c:pt idx="0">
                  <c:v>0.22222222222222224</c:v>
                </c:pt>
                <c:pt idx="1">
                  <c:v>0.41666666666666663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B713-438D-A38D-AB70CEA793CF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Puinti!$AD$17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Puinti!$AE$17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Puinti!$AF$17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B713-438D-A38D-AB70CEA79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Rengasvertailu!$A$6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04D-4152-8C05-92706CD3FEA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04D-4152-8C05-92706CD3FEA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04D-4152-8C05-92706CD3FEA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04D-4152-8C05-92706CD3FEA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04D-4152-8C05-92706CD3FEA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04D-4152-8C05-92706CD3FEA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04D-4152-8C05-92706CD3FEA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04D-4152-8C05-92706CD3FEA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04D-4152-8C05-92706CD3FEA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604D-4152-8C05-92706CD3FEA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604D-4152-8C05-92706CD3FEA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04D-4152-8C05-92706CD3FEA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04D-4152-8C05-92706CD3FEA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604D-4152-8C05-92706CD3FEA2}"/>
              </c:ext>
            </c:extLst>
          </c:dPt>
          <c:xVal>
            <c:numRef>
              <c:f>Rengasvertailu!$G$6:$G$7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Rengasvertailu!$AC$6:$AC$7</c:f>
              <c:numCache>
                <c:formatCode>General</c:formatCode>
                <c:ptCount val="2"/>
                <c:pt idx="0">
                  <c:v>80</c:v>
                </c:pt>
                <c:pt idx="1">
                  <c:v>50</c:v>
                </c:pt>
              </c:numCache>
            </c:numRef>
          </c:yVal>
          <c:bubbleSize>
            <c:numRef>
              <c:f>Rengasvertailu!$L$6:$L$7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0.3066666666666667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604D-4152-8C05-92706CD3FEA2}"/>
            </c:ext>
          </c:extLst>
        </c:ser>
        <c:ser>
          <c:idx val="1"/>
          <c:order val="1"/>
          <c:tx>
            <c:strRef>
              <c:f>Rengasvertailu!$A$8</c:f>
              <c:strCache>
                <c:ptCount val="1"/>
                <c:pt idx="0">
                  <c:v>MF5470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Rengasvertailu!$G$8:$G$9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Rengasvertailu!$AC$8:$AC$9</c:f>
              <c:numCache>
                <c:formatCode>General</c:formatCode>
                <c:ptCount val="2"/>
                <c:pt idx="0">
                  <c:v>70</c:v>
                </c:pt>
                <c:pt idx="1">
                  <c:v>40</c:v>
                </c:pt>
              </c:numCache>
            </c:numRef>
          </c:yVal>
          <c:bubbleSize>
            <c:numRef>
              <c:f>Rengasvertailu!$L$8:$L$9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0.3066666666666667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604D-4152-8C05-92706CD3FEA2}"/>
            </c:ext>
          </c:extLst>
        </c:ser>
        <c:ser>
          <c:idx val="2"/>
          <c:order val="2"/>
          <c:tx>
            <c:strRef>
              <c:f>Rengasvertailu!$A$10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Rengasvertailu!$G$10:$G$11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Rengasvertailu!$AC$10:$AC$11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bubbleSize>
            <c:numRef>
              <c:f>Rengasvertailu!$L$10:$L$11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604D-4152-8C05-92706CD3FEA2}"/>
            </c:ext>
          </c:extLst>
        </c:ser>
        <c:ser>
          <c:idx val="3"/>
          <c:order val="3"/>
          <c:tx>
            <c:strRef>
              <c:f>Rengasvertailu!$A$12</c:f>
              <c:strCache>
                <c:ptCount val="1"/>
                <c:pt idx="0">
                  <c:v>MF 5470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Rengasvertailu!$G$12:$G$13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Rengasvertailu!$AC$12:$AC$13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yVal>
          <c:bubbleSize>
            <c:numRef>
              <c:f>Rengasvertailu!$L$12:$L$13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604D-4152-8C05-92706CD3FEA2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Rengasvertailu!$AD$17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Rengasvertailu!$AE$17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Rengasvertailu!$AF$17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604D-4152-8C05-92706CD3F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nyky'!$A$6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A0-4AE2-93F2-23AC9790331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A0-4AE2-93F2-23AC9790331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A0-4AE2-93F2-23AC9790331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CA0-4AE2-93F2-23AC9790331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A0-4AE2-93F2-23AC9790331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CA0-4AE2-93F2-23AC9790331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A0-4AE2-93F2-23AC9790331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CA0-4AE2-93F2-23AC9790331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CA0-4AE2-93F2-23AC9790331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CA0-4AE2-93F2-23AC9790331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CA0-4AE2-93F2-23AC9790331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CA0-4AE2-93F2-23AC9790331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CA0-4AE2-93F2-23AC9790331B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CA0-4AE2-93F2-23AC9790331B}"/>
              </c:ext>
            </c:extLst>
          </c:dPt>
          <c:xVal>
            <c:numRef>
              <c:f>'Muokkaus nyky'!$G$6:$G$7</c:f>
              <c:numCache>
                <c:formatCode>0</c:formatCode>
                <c:ptCount val="2"/>
                <c:pt idx="0">
                  <c:v>2844</c:v>
                </c:pt>
                <c:pt idx="1">
                  <c:v>755.99999999999989</c:v>
                </c:pt>
              </c:numCache>
            </c:numRef>
          </c:xVal>
          <c:yVal>
            <c:numRef>
              <c:f>'Muokkaus nyky'!$AC$6:$AC$7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nyky'!$L$6:$L$7</c:f>
              <c:numCache>
                <c:formatCode>0%</c:formatCode>
                <c:ptCount val="2"/>
                <c:pt idx="0">
                  <c:v>0.57499999999999996</c:v>
                </c:pt>
                <c:pt idx="1">
                  <c:v>0.52499999999999991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CA0-4AE2-93F2-23AC9790331B}"/>
            </c:ext>
          </c:extLst>
        </c:ser>
        <c:ser>
          <c:idx val="1"/>
          <c:order val="1"/>
          <c:tx>
            <c:strRef>
              <c:f>'Muokkaus nyky'!$A$8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nyky'!$G$8:$G$9</c:f>
              <c:numCache>
                <c:formatCode>0</c:formatCode>
                <c:ptCount val="2"/>
                <c:pt idx="0">
                  <c:v>2560</c:v>
                </c:pt>
                <c:pt idx="1">
                  <c:v>639.99999999999989</c:v>
                </c:pt>
              </c:numCache>
            </c:numRef>
          </c:xVal>
          <c:yVal>
            <c:numRef>
              <c:f>'Muokkaus nyky'!$AC$8:$AC$9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nyky'!$L$8:$L$9</c:f>
              <c:numCache>
                <c:formatCode>0%</c:formatCode>
                <c:ptCount val="2"/>
                <c:pt idx="0">
                  <c:v>0.27878787878787881</c:v>
                </c:pt>
                <c:pt idx="1">
                  <c:v>0.25454545454545457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CA0-4AE2-93F2-23AC9790331B}"/>
            </c:ext>
          </c:extLst>
        </c:ser>
        <c:ser>
          <c:idx val="2"/>
          <c:order val="2"/>
          <c:tx>
            <c:strRef>
              <c:f>'Muokkaus nyky'!$A$10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nyky'!$G$10:$G$11</c:f>
              <c:numCache>
                <c:formatCode>0</c:formatCode>
                <c:ptCount val="2"/>
                <c:pt idx="0">
                  <c:v>2240</c:v>
                </c:pt>
                <c:pt idx="1">
                  <c:v>960.00000000000011</c:v>
                </c:pt>
              </c:numCache>
            </c:numRef>
          </c:xVal>
          <c:yVal>
            <c:numRef>
              <c:f>'Muokkaus nyky'!$AC$10:$AC$11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nyky'!$L$10:$L$11</c:f>
              <c:numCache>
                <c:formatCode>0%</c:formatCode>
                <c:ptCount val="2"/>
                <c:pt idx="0">
                  <c:v>0.17692307692307693</c:v>
                </c:pt>
                <c:pt idx="1">
                  <c:v>0.16153846153846152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CA0-4AE2-93F2-23AC9790331B}"/>
            </c:ext>
          </c:extLst>
        </c:ser>
        <c:ser>
          <c:idx val="3"/>
          <c:order val="3"/>
          <c:tx>
            <c:strRef>
              <c:f>'Muokkaus nyky'!$A$12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nyky'!$G$12:$G$13</c:f>
              <c:numCache>
                <c:formatCode>0</c:formatCode>
                <c:ptCount val="2"/>
                <c:pt idx="0">
                  <c:v>2152.5</c:v>
                </c:pt>
                <c:pt idx="1">
                  <c:v>922.50000000000011</c:v>
                </c:pt>
              </c:numCache>
            </c:numRef>
          </c:xVal>
          <c:yVal>
            <c:numRef>
              <c:f>'Muokkaus nyky'!$AC$12:$AC$13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nyky'!$L$12:$L$13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CA0-4AE2-93F2-23AC9790331B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nyky'!$AD$17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nyky'!$AE$17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nyky'!$AF$17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CA0-4AE2-93F2-23AC97903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Rengasvertailu!$A$6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465-4D43-BC15-054081C8DF11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465-4D43-BC15-054081C8DF11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465-4D43-BC15-054081C8DF11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465-4D43-BC15-054081C8DF11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465-4D43-BC15-054081C8DF11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465-4D43-BC15-054081C8DF11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465-4D43-BC15-054081C8DF1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465-4D43-BC15-054081C8DF1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465-4D43-BC15-054081C8DF11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465-4D43-BC15-054081C8DF1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465-4D43-BC15-054081C8DF11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465-4D43-BC15-054081C8DF11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465-4D43-BC15-054081C8DF11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465-4D43-BC15-054081C8DF11}"/>
              </c:ext>
            </c:extLst>
          </c:dPt>
          <c:xVal>
            <c:numRef>
              <c:f>Rengasvertailu!$G$6:$G$7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Rengasvertailu!$AC$6:$AC$7</c:f>
              <c:numCache>
                <c:formatCode>General</c:formatCode>
                <c:ptCount val="2"/>
                <c:pt idx="0">
                  <c:v>80</c:v>
                </c:pt>
                <c:pt idx="1">
                  <c:v>50</c:v>
                </c:pt>
              </c:numCache>
            </c:numRef>
          </c:yVal>
          <c:bubbleSize>
            <c:numRef>
              <c:f>Rengasvertailu!$L$6:$L$7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0.3066666666666667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465-4D43-BC15-054081C8DF11}"/>
            </c:ext>
          </c:extLst>
        </c:ser>
        <c:ser>
          <c:idx val="1"/>
          <c:order val="1"/>
          <c:tx>
            <c:strRef>
              <c:f>Rengasvertailu!$A$8</c:f>
              <c:strCache>
                <c:ptCount val="1"/>
                <c:pt idx="0">
                  <c:v>MF5470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Rengasvertailu!$G$8:$G$9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Rengasvertailu!$AC$8:$AC$9</c:f>
              <c:numCache>
                <c:formatCode>General</c:formatCode>
                <c:ptCount val="2"/>
                <c:pt idx="0">
                  <c:v>70</c:v>
                </c:pt>
                <c:pt idx="1">
                  <c:v>40</c:v>
                </c:pt>
              </c:numCache>
            </c:numRef>
          </c:yVal>
          <c:bubbleSize>
            <c:numRef>
              <c:f>Rengasvertailu!$L$8:$L$9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0.3066666666666667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465-4D43-BC15-054081C8DF11}"/>
            </c:ext>
          </c:extLst>
        </c:ser>
        <c:ser>
          <c:idx val="2"/>
          <c:order val="2"/>
          <c:tx>
            <c:strRef>
              <c:f>Rengasvertailu!$A$10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Rengasvertailu!$G$10:$G$11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Rengasvertailu!$AC$10:$AC$11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bubbleSize>
            <c:numRef>
              <c:f>Rengasvertailu!$L$10:$L$11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465-4D43-BC15-054081C8DF11}"/>
            </c:ext>
          </c:extLst>
        </c:ser>
        <c:ser>
          <c:idx val="3"/>
          <c:order val="3"/>
          <c:tx>
            <c:strRef>
              <c:f>Rengasvertailu!$A$12</c:f>
              <c:strCache>
                <c:ptCount val="1"/>
                <c:pt idx="0">
                  <c:v>MF 5470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Rengasvertailu!$G$12:$G$13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Rengasvertailu!$AC$12:$AC$13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yVal>
          <c:bubbleSize>
            <c:numRef>
              <c:f>Rengasvertailu!$L$12:$L$13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465-4D43-BC15-054081C8DF11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Rengasvertailu!$AD$17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Rengasvertailu!$AE$17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Rengasvertailu!$AF$17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465-4D43-BC15-054081C8D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Rengasvertailu!$A$6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D99-4DF5-A3AE-8B545FA0310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D99-4DF5-A3AE-8B545FA0310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D99-4DF5-A3AE-8B545FA0310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D99-4DF5-A3AE-8B545FA0310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D99-4DF5-A3AE-8B545FA0310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D99-4DF5-A3AE-8B545FA0310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D99-4DF5-A3AE-8B545FA0310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D99-4DF5-A3AE-8B545FA0310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D99-4DF5-A3AE-8B545FA0310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D99-4DF5-A3AE-8B545FA0310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D99-4DF5-A3AE-8B545FA0310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D99-4DF5-A3AE-8B545FA0310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D99-4DF5-A3AE-8B545FA0310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D99-4DF5-A3AE-8B545FA03100}"/>
              </c:ext>
            </c:extLst>
          </c:dPt>
          <c:xVal>
            <c:numRef>
              <c:f>Rengasvertailu!$G$6:$G$7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Rengasvertailu!$AC$6:$AC$7</c:f>
              <c:numCache>
                <c:formatCode>General</c:formatCode>
                <c:ptCount val="2"/>
                <c:pt idx="0">
                  <c:v>80</c:v>
                </c:pt>
                <c:pt idx="1">
                  <c:v>50</c:v>
                </c:pt>
              </c:numCache>
            </c:numRef>
          </c:yVal>
          <c:bubbleSize>
            <c:numRef>
              <c:f>Rengasvertailu!$L$6:$L$7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0.3066666666666667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1D99-4DF5-A3AE-8B545FA03100}"/>
            </c:ext>
          </c:extLst>
        </c:ser>
        <c:ser>
          <c:idx val="1"/>
          <c:order val="1"/>
          <c:tx>
            <c:strRef>
              <c:f>Rengasvertailu!$A$8</c:f>
              <c:strCache>
                <c:ptCount val="1"/>
                <c:pt idx="0">
                  <c:v>MF5470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Rengasvertailu!$G$8:$G$9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Rengasvertailu!$AC$8:$AC$9</c:f>
              <c:numCache>
                <c:formatCode>General</c:formatCode>
                <c:ptCount val="2"/>
                <c:pt idx="0">
                  <c:v>70</c:v>
                </c:pt>
                <c:pt idx="1">
                  <c:v>40</c:v>
                </c:pt>
              </c:numCache>
            </c:numRef>
          </c:yVal>
          <c:bubbleSize>
            <c:numRef>
              <c:f>Rengasvertailu!$L$8:$L$9</c:f>
              <c:numCache>
                <c:formatCode>0%</c:formatCode>
                <c:ptCount val="2"/>
                <c:pt idx="0">
                  <c:v>0.3066666666666667</c:v>
                </c:pt>
                <c:pt idx="1">
                  <c:v>0.3066666666666667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1D99-4DF5-A3AE-8B545FA03100}"/>
            </c:ext>
          </c:extLst>
        </c:ser>
        <c:ser>
          <c:idx val="2"/>
          <c:order val="2"/>
          <c:tx>
            <c:strRef>
              <c:f>Rengasvertailu!$A$10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Rengasvertailu!$G$10:$G$11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Rengasvertailu!$AC$10:$AC$11</c:f>
              <c:numCache>
                <c:formatCode>General</c:formatCode>
                <c:ptCount val="2"/>
                <c:pt idx="0">
                  <c:v>60</c:v>
                </c:pt>
                <c:pt idx="1">
                  <c:v>60</c:v>
                </c:pt>
              </c:numCache>
            </c:numRef>
          </c:yVal>
          <c:bubbleSize>
            <c:numRef>
              <c:f>Rengasvertailu!$L$10:$L$11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1D99-4DF5-A3AE-8B545FA03100}"/>
            </c:ext>
          </c:extLst>
        </c:ser>
        <c:ser>
          <c:idx val="3"/>
          <c:order val="3"/>
          <c:tx>
            <c:strRef>
              <c:f>Rengasvertailu!$A$12</c:f>
              <c:strCache>
                <c:ptCount val="1"/>
                <c:pt idx="0">
                  <c:v>MF 5470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Rengasvertailu!$G$12:$G$13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Rengasvertailu!$AC$12:$AC$13</c:f>
              <c:numCache>
                <c:formatCode>General</c:formatCode>
                <c:ptCount val="2"/>
                <c:pt idx="0">
                  <c:v>40</c:v>
                </c:pt>
                <c:pt idx="1">
                  <c:v>40</c:v>
                </c:pt>
              </c:numCache>
            </c:numRef>
          </c:yVal>
          <c:bubbleSize>
            <c:numRef>
              <c:f>Rengasvertailu!$L$12:$L$13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1D99-4DF5-A3AE-8B545FA03100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Rengasvertailu!$AD$17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Rengasvertailu!$AE$17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Rengasvertailu!$AF$17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1D99-4DF5-A3AE-8B545FA03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'Rengasvertailu (2)'!$A$6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BA1-4F70-B555-D2D5EADAB709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BA1-4F70-B555-D2D5EADAB709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BA1-4F70-B555-D2D5EADAB709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BA1-4F70-B555-D2D5EADAB70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BA1-4F70-B555-D2D5EADAB70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BA1-4F70-B555-D2D5EADAB709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BA1-4F70-B555-D2D5EADAB709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BA1-4F70-B555-D2D5EADAB709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BA1-4F70-B555-D2D5EADAB709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BA1-4F70-B555-D2D5EADAB709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BA1-4F70-B555-D2D5EADAB709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BA1-4F70-B555-D2D5EADAB709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BA1-4F70-B555-D2D5EADAB709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BA1-4F70-B555-D2D5EADAB709}"/>
              </c:ext>
            </c:extLst>
          </c:dPt>
          <c:xVal>
            <c:numRef>
              <c:f>'Rengasvertailu (2)'!$G$6:$G$7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(2)'!$AC$6:$AC$7</c:f>
              <c:numCache>
                <c:formatCode>General</c:formatCode>
                <c:ptCount val="2"/>
                <c:pt idx="0">
                  <c:v>120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0.3066666666666667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BA1-4F70-B555-D2D5EADAB709}"/>
            </c:ext>
          </c:extLst>
        </c:ser>
        <c:ser>
          <c:idx val="1"/>
          <c:order val="1"/>
          <c:tx>
            <c:strRef>
              <c:f>'Rengasvertailu (2)'!$A$8</c:f>
              <c:strCache>
                <c:ptCount val="1"/>
                <c:pt idx="0">
                  <c:v>MF5470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'Rengasvertailu (2)'!$G$8:$G$9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(2)'!$AC$8:$AC$9</c:f>
              <c:numCache>
                <c:formatCode>General</c:formatCode>
                <c:ptCount val="2"/>
                <c:pt idx="0">
                  <c:v>60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(2)'!$L$8:$L$9</c:f>
              <c:numCache>
                <c:formatCode>0%</c:formatCode>
                <c:ptCount val="2"/>
                <c:pt idx="0">
                  <c:v>0.39999999999999997</c:v>
                </c:pt>
                <c:pt idx="1">
                  <c:v>0.39999999999999997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BA1-4F70-B555-D2D5EADAB709}"/>
            </c:ext>
          </c:extLst>
        </c:ser>
        <c:ser>
          <c:idx val="2"/>
          <c:order val="2"/>
          <c:tx>
            <c:strRef>
              <c:f>'Rengasvertailu (2)'!$A$10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'Rengasvertailu (2)'!$G$10:$G$11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(2)'!$AC$10:$AC$11</c:f>
              <c:numCache>
                <c:formatCode>General</c:formatCode>
                <c:ptCount val="2"/>
                <c:pt idx="0">
                  <c:v>60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(2)'!$L$10:$L$11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BA1-4F70-B555-D2D5EADAB709}"/>
            </c:ext>
          </c:extLst>
        </c:ser>
        <c:ser>
          <c:idx val="3"/>
          <c:order val="3"/>
          <c:tx>
            <c:strRef>
              <c:f>'Rengasvertailu (2)'!$A$12</c:f>
              <c:strCache>
                <c:ptCount val="1"/>
                <c:pt idx="0">
                  <c:v>MF 5470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'Rengasvertailu (2)'!$G$12:$G$13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(2)'!$AC$12:$AC$13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(2)'!$L$12:$L$13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BA1-4F70-B555-D2D5EADAB709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'Rengasvertailu (2)'!$AD$17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'Rengasvertailu (2)'!$AE$17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'Rengasvertailu (2)'!$AF$17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BA1-4F70-B555-D2D5EADAB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'Rengasvertailu (2)'!$A$6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F11-4776-816D-837268010C10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F11-4776-816D-837268010C1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F11-4776-816D-837268010C1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F11-4776-816D-837268010C1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F11-4776-816D-837268010C1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F11-4776-816D-837268010C1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F11-4776-816D-837268010C1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F11-4776-816D-837268010C1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F11-4776-816D-837268010C1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F11-4776-816D-837268010C1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F11-4776-816D-837268010C1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F11-4776-816D-837268010C1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F11-4776-816D-837268010C1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BF11-4776-816D-837268010C10}"/>
              </c:ext>
            </c:extLst>
          </c:dPt>
          <c:xVal>
            <c:numRef>
              <c:f>'Rengasvertailu (2)'!$G$6:$G$7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(2)'!$AC$6:$AC$7</c:f>
              <c:numCache>
                <c:formatCode>General</c:formatCode>
                <c:ptCount val="2"/>
                <c:pt idx="0">
                  <c:v>120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0.3066666666666667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BF11-4776-816D-837268010C10}"/>
            </c:ext>
          </c:extLst>
        </c:ser>
        <c:ser>
          <c:idx val="1"/>
          <c:order val="1"/>
          <c:tx>
            <c:strRef>
              <c:f>'Rengasvertailu (2)'!$A$8</c:f>
              <c:strCache>
                <c:ptCount val="1"/>
                <c:pt idx="0">
                  <c:v>MF5470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'Rengasvertailu (2)'!$G$8:$G$9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(2)'!$AC$8:$AC$9</c:f>
              <c:numCache>
                <c:formatCode>General</c:formatCode>
                <c:ptCount val="2"/>
                <c:pt idx="0">
                  <c:v>60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(2)'!$L$8:$L$9</c:f>
              <c:numCache>
                <c:formatCode>0%</c:formatCode>
                <c:ptCount val="2"/>
                <c:pt idx="0">
                  <c:v>0.39999999999999997</c:v>
                </c:pt>
                <c:pt idx="1">
                  <c:v>0.39999999999999997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BF11-4776-816D-837268010C10}"/>
            </c:ext>
          </c:extLst>
        </c:ser>
        <c:ser>
          <c:idx val="2"/>
          <c:order val="2"/>
          <c:tx>
            <c:strRef>
              <c:f>'Rengasvertailu (2)'!$A$10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'Rengasvertailu (2)'!$G$10:$G$11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(2)'!$AC$10:$AC$11</c:f>
              <c:numCache>
                <c:formatCode>General</c:formatCode>
                <c:ptCount val="2"/>
                <c:pt idx="0">
                  <c:v>60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(2)'!$L$10:$L$11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BF11-4776-816D-837268010C10}"/>
            </c:ext>
          </c:extLst>
        </c:ser>
        <c:ser>
          <c:idx val="3"/>
          <c:order val="3"/>
          <c:tx>
            <c:strRef>
              <c:f>'Rengasvertailu (2)'!$A$12</c:f>
              <c:strCache>
                <c:ptCount val="1"/>
                <c:pt idx="0">
                  <c:v>MF 5470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'Rengasvertailu (2)'!$G$12:$G$13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(2)'!$AC$12:$AC$13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(2)'!$L$12:$L$13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BF11-4776-816D-837268010C10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'Rengasvertailu (2)'!$AD$17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'Rengasvertailu (2)'!$AE$17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'Rengasvertailu (2)'!$AF$17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BF11-4776-816D-837268010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69856607708646"/>
          <c:y val="0.29884684150523549"/>
          <c:w val="0.80164350347128444"/>
          <c:h val="0.67897536067322617"/>
        </c:manualLayout>
      </c:layout>
      <c:bubbleChart>
        <c:varyColors val="0"/>
        <c:ser>
          <c:idx val="0"/>
          <c:order val="0"/>
          <c:tx>
            <c:strRef>
              <c:f>'Rengasvertailu (2)'!$A$6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A41E-4448-909C-750B7157EE1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A41E-4448-909C-750B7157EE1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41E-4448-909C-750B7157EE1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A41E-4448-909C-750B7157EE1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A41E-4448-909C-750B7157EE1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A41E-4448-909C-750B7157EE1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A41E-4448-909C-750B7157EE1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A41E-4448-909C-750B7157EE1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A41E-4448-909C-750B7157EE1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A41E-4448-909C-750B7157EE1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A41E-4448-909C-750B7157EE1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A41E-4448-909C-750B7157EE1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A41E-4448-909C-750B7157EE1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A41E-4448-909C-750B7157EE1C}"/>
              </c:ext>
            </c:extLst>
          </c:dPt>
          <c:xVal>
            <c:numRef>
              <c:f>'Rengasvertailu (2)'!$G$6:$G$7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(2)'!$AC$6:$AC$7</c:f>
              <c:numCache>
                <c:formatCode>General</c:formatCode>
                <c:ptCount val="2"/>
                <c:pt idx="0">
                  <c:v>120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(2)'!$L$6:$L$7</c:f>
              <c:numCache>
                <c:formatCode>0%</c:formatCode>
                <c:ptCount val="2"/>
                <c:pt idx="0">
                  <c:v>0.3066666666666667</c:v>
                </c:pt>
                <c:pt idx="1">
                  <c:v>0.3066666666666667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A41E-4448-909C-750B7157EE1C}"/>
            </c:ext>
          </c:extLst>
        </c:ser>
        <c:ser>
          <c:idx val="1"/>
          <c:order val="1"/>
          <c:tx>
            <c:strRef>
              <c:f>'Rengasvertailu (2)'!$A$8</c:f>
              <c:strCache>
                <c:ptCount val="1"/>
                <c:pt idx="0">
                  <c:v>MF5470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'Rengasvertailu (2)'!$G$8:$G$9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(2)'!$AC$8:$AC$9</c:f>
              <c:numCache>
                <c:formatCode>General</c:formatCode>
                <c:ptCount val="2"/>
                <c:pt idx="0">
                  <c:v>60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(2)'!$L$8:$L$9</c:f>
              <c:numCache>
                <c:formatCode>0%</c:formatCode>
                <c:ptCount val="2"/>
                <c:pt idx="0">
                  <c:v>0.39999999999999997</c:v>
                </c:pt>
                <c:pt idx="1">
                  <c:v>0.39999999999999997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A41E-4448-909C-750B7157EE1C}"/>
            </c:ext>
          </c:extLst>
        </c:ser>
        <c:ser>
          <c:idx val="2"/>
          <c:order val="2"/>
          <c:tx>
            <c:strRef>
              <c:f>'Rengasvertailu (2)'!$A$10</c:f>
              <c:strCache>
                <c:ptCount val="1"/>
                <c:pt idx="0">
                  <c:v>MF 5470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'Rengasvertailu (2)'!$G$10:$G$11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(2)'!$AC$10:$AC$11</c:f>
              <c:numCache>
                <c:formatCode>General</c:formatCode>
                <c:ptCount val="2"/>
                <c:pt idx="0">
                  <c:v>60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(2)'!$L$10:$L$11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A41E-4448-909C-750B7157EE1C}"/>
            </c:ext>
          </c:extLst>
        </c:ser>
        <c:ser>
          <c:idx val="3"/>
          <c:order val="3"/>
          <c:tx>
            <c:strRef>
              <c:f>'Rengasvertailu (2)'!$A$12</c:f>
              <c:strCache>
                <c:ptCount val="1"/>
                <c:pt idx="0">
                  <c:v>MF 5470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'Rengasvertailu (2)'!$G$12:$G$13</c:f>
              <c:numCache>
                <c:formatCode>0</c:formatCode>
                <c:ptCount val="2"/>
                <c:pt idx="0">
                  <c:v>3000</c:v>
                </c:pt>
                <c:pt idx="1">
                  <c:v>2000</c:v>
                </c:pt>
              </c:numCache>
            </c:numRef>
          </c:xVal>
          <c:yVal>
            <c:numRef>
              <c:f>'Rengasvertailu (2)'!$AC$12:$AC$13</c:f>
              <c:numCache>
                <c:formatCode>General</c:formatCode>
                <c:ptCount val="2"/>
                <c:pt idx="0">
                  <c:v>40</c:v>
                </c:pt>
                <c:pt idx="1">
                  <c:v>0</c:v>
                </c:pt>
              </c:numCache>
            </c:numRef>
          </c:yVal>
          <c:bubbleSize>
            <c:numRef>
              <c:f>'Rengasvertailu (2)'!$L$12:$L$13</c:f>
              <c:numCache>
                <c:formatCode>0%</c:formatCode>
                <c:ptCount val="2"/>
                <c:pt idx="0">
                  <c:v>0.43333333333333335</c:v>
                </c:pt>
                <c:pt idx="1">
                  <c:v>0.43333333333333335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A41E-4448-909C-750B7157EE1C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'Rengasvertailu (2)'!$AD$17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'Rengasvertailu (2)'!$AE$17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'Rengasvertailu (2)'!$AF$17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A41E-4448-909C-750B7157E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nyky'!$A$6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AE5-4197-A28D-50758FA9AD1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AE5-4197-A28D-50758FA9AD1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AE5-4197-A28D-50758FA9AD1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AE5-4197-A28D-50758FA9AD1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AE5-4197-A28D-50758FA9AD1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AE5-4197-A28D-50758FA9AD1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AE5-4197-A28D-50758FA9AD1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AE5-4197-A28D-50758FA9AD1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AE5-4197-A28D-50758FA9AD1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AE5-4197-A28D-50758FA9AD1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AE5-4197-A28D-50758FA9AD1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AE5-4197-A28D-50758FA9AD1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AE5-4197-A28D-50758FA9AD1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1AE5-4197-A28D-50758FA9AD15}"/>
              </c:ext>
            </c:extLst>
          </c:dPt>
          <c:xVal>
            <c:numRef>
              <c:f>'Muokkaus nyky'!$G$6:$G$7</c:f>
              <c:numCache>
                <c:formatCode>0</c:formatCode>
                <c:ptCount val="2"/>
                <c:pt idx="0">
                  <c:v>2844</c:v>
                </c:pt>
                <c:pt idx="1">
                  <c:v>755.99999999999989</c:v>
                </c:pt>
              </c:numCache>
            </c:numRef>
          </c:xVal>
          <c:yVal>
            <c:numRef>
              <c:f>'Muokkaus nyky'!$AC$6:$AC$7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nyky'!$L$6:$L$7</c:f>
              <c:numCache>
                <c:formatCode>0%</c:formatCode>
                <c:ptCount val="2"/>
                <c:pt idx="0">
                  <c:v>0.57499999999999996</c:v>
                </c:pt>
                <c:pt idx="1">
                  <c:v>0.52499999999999991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1AE5-4197-A28D-50758FA9AD15}"/>
            </c:ext>
          </c:extLst>
        </c:ser>
        <c:ser>
          <c:idx val="1"/>
          <c:order val="1"/>
          <c:tx>
            <c:strRef>
              <c:f>'Muokkaus nyky'!$A$8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nyky'!$G$8:$G$9</c:f>
              <c:numCache>
                <c:formatCode>0</c:formatCode>
                <c:ptCount val="2"/>
                <c:pt idx="0">
                  <c:v>2560</c:v>
                </c:pt>
                <c:pt idx="1">
                  <c:v>639.99999999999989</c:v>
                </c:pt>
              </c:numCache>
            </c:numRef>
          </c:xVal>
          <c:yVal>
            <c:numRef>
              <c:f>'Muokkaus nyky'!$AC$8:$AC$9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nyky'!$L$8:$L$9</c:f>
              <c:numCache>
                <c:formatCode>0%</c:formatCode>
                <c:ptCount val="2"/>
                <c:pt idx="0">
                  <c:v>0.27878787878787881</c:v>
                </c:pt>
                <c:pt idx="1">
                  <c:v>0.25454545454545457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1AE5-4197-A28D-50758FA9AD15}"/>
            </c:ext>
          </c:extLst>
        </c:ser>
        <c:ser>
          <c:idx val="2"/>
          <c:order val="2"/>
          <c:tx>
            <c:strRef>
              <c:f>'Muokkaus nyky'!$A$10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nyky'!$G$10:$G$11</c:f>
              <c:numCache>
                <c:formatCode>0</c:formatCode>
                <c:ptCount val="2"/>
                <c:pt idx="0">
                  <c:v>2240</c:v>
                </c:pt>
                <c:pt idx="1">
                  <c:v>960.00000000000011</c:v>
                </c:pt>
              </c:numCache>
            </c:numRef>
          </c:xVal>
          <c:yVal>
            <c:numRef>
              <c:f>'Muokkaus nyky'!$AC$10:$AC$11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nyky'!$L$10:$L$11</c:f>
              <c:numCache>
                <c:formatCode>0%</c:formatCode>
                <c:ptCount val="2"/>
                <c:pt idx="0">
                  <c:v>0.17692307692307693</c:v>
                </c:pt>
                <c:pt idx="1">
                  <c:v>0.16153846153846152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1AE5-4197-A28D-50758FA9AD15}"/>
            </c:ext>
          </c:extLst>
        </c:ser>
        <c:ser>
          <c:idx val="3"/>
          <c:order val="3"/>
          <c:tx>
            <c:strRef>
              <c:f>'Muokkaus nyky'!$A$12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nyky'!$G$12:$G$13</c:f>
              <c:numCache>
                <c:formatCode>0</c:formatCode>
                <c:ptCount val="2"/>
                <c:pt idx="0">
                  <c:v>2152.5</c:v>
                </c:pt>
                <c:pt idx="1">
                  <c:v>922.50000000000011</c:v>
                </c:pt>
              </c:numCache>
            </c:numRef>
          </c:xVal>
          <c:yVal>
            <c:numRef>
              <c:f>'Muokkaus nyky'!$AC$12:$AC$13</c:f>
              <c:numCache>
                <c:formatCode>General</c:formatCode>
                <c:ptCount val="2"/>
                <c:pt idx="0">
                  <c:v>150</c:v>
                </c:pt>
                <c:pt idx="1">
                  <c:v>150</c:v>
                </c:pt>
              </c:numCache>
            </c:numRef>
          </c:yVal>
          <c:bubbleSize>
            <c:numRef>
              <c:f>'Muokkaus nyky'!$L$12:$L$13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1AE5-4197-A28D-50758FA9AD15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nyky'!$AD$17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nyky'!$AE$17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nyky'!$AF$17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1AE5-4197-A28D-50758FA9AD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alin'!$A$6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AD7-4CF5-91F3-5855F9671BC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5AD7-4CF5-91F3-5855F9671BC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AD7-4CF5-91F3-5855F9671BCE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AD7-4CF5-91F3-5855F9671BCE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AD7-4CF5-91F3-5855F9671BCE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5AD7-4CF5-91F3-5855F9671BC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5AD7-4CF5-91F3-5855F9671BCE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5AD7-4CF5-91F3-5855F9671BC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5AD7-4CF5-91F3-5855F9671BC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5AD7-4CF5-91F3-5855F9671BC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5AD7-4CF5-91F3-5855F9671BCE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5AD7-4CF5-91F3-5855F9671BCE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5AD7-4CF5-91F3-5855F9671BCE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5AD7-4CF5-91F3-5855F9671BCE}"/>
              </c:ext>
            </c:extLst>
          </c:dPt>
          <c:xVal>
            <c:numRef>
              <c:f>'Muokkaus alin'!$G$6:$G$7</c:f>
              <c:numCache>
                <c:formatCode>0</c:formatCode>
                <c:ptCount val="2"/>
                <c:pt idx="0">
                  <c:v>2844</c:v>
                </c:pt>
                <c:pt idx="1">
                  <c:v>755.99999999999989</c:v>
                </c:pt>
              </c:numCache>
            </c:numRef>
          </c:xVal>
          <c:yVal>
            <c:numRef>
              <c:f>'Muokkaus alin'!$AC$6:$AC$7</c:f>
              <c:numCache>
                <c:formatCode>General</c:formatCode>
                <c:ptCount val="2"/>
                <c:pt idx="0">
                  <c:v>120</c:v>
                </c:pt>
                <c:pt idx="1">
                  <c:v>80</c:v>
                </c:pt>
              </c:numCache>
            </c:numRef>
          </c:yVal>
          <c:bubbleSize>
            <c:numRef>
              <c:f>'Muokkaus alin'!$L$6:$L$7</c:f>
              <c:numCache>
                <c:formatCode>0%</c:formatCode>
                <c:ptCount val="2"/>
                <c:pt idx="0">
                  <c:v>0.46</c:v>
                </c:pt>
                <c:pt idx="1">
                  <c:v>0.42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5AD7-4CF5-91F3-5855F9671BCE}"/>
            </c:ext>
          </c:extLst>
        </c:ser>
        <c:ser>
          <c:idx val="1"/>
          <c:order val="1"/>
          <c:tx>
            <c:strRef>
              <c:f>'Muokkaus alin'!$A$8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alin'!$G$8:$G$9</c:f>
              <c:numCache>
                <c:formatCode>0</c:formatCode>
                <c:ptCount val="2"/>
                <c:pt idx="0">
                  <c:v>2560</c:v>
                </c:pt>
                <c:pt idx="1">
                  <c:v>639.99999999999989</c:v>
                </c:pt>
              </c:numCache>
            </c:numRef>
          </c:xVal>
          <c:yVal>
            <c:numRef>
              <c:f>'Muokkaus alin'!$AC$8:$AC$9</c:f>
              <c:numCache>
                <c:formatCode>General</c:formatCode>
                <c:ptCount val="2"/>
                <c:pt idx="0">
                  <c:v>80</c:v>
                </c:pt>
                <c:pt idx="1">
                  <c:v>60</c:v>
                </c:pt>
              </c:numCache>
            </c:numRef>
          </c:yVal>
          <c:bubbleSize>
            <c:numRef>
              <c:f>'Muokkaus alin'!$L$8:$L$9</c:f>
              <c:numCache>
                <c:formatCode>0%</c:formatCode>
                <c:ptCount val="2"/>
                <c:pt idx="0">
                  <c:v>0.26285714285714284</c:v>
                </c:pt>
                <c:pt idx="1">
                  <c:v>0.24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5AD7-4CF5-91F3-5855F9671BCE}"/>
            </c:ext>
          </c:extLst>
        </c:ser>
        <c:ser>
          <c:idx val="2"/>
          <c:order val="2"/>
          <c:tx>
            <c:strRef>
              <c:f>'Muokkaus alin'!$A$10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alin'!$G$10:$G$11</c:f>
              <c:numCache>
                <c:formatCode>0</c:formatCode>
                <c:ptCount val="2"/>
                <c:pt idx="0">
                  <c:v>2240</c:v>
                </c:pt>
                <c:pt idx="1">
                  <c:v>960.00000000000011</c:v>
                </c:pt>
              </c:numCache>
            </c:numRef>
          </c:xVal>
          <c:yVal>
            <c:numRef>
              <c:f>'Muokkaus alin'!$AC$10:$AC$11</c:f>
              <c:numCache>
                <c:formatCode>General</c:formatCode>
                <c:ptCount val="2"/>
                <c:pt idx="0">
                  <c:v>80</c:v>
                </c:pt>
                <c:pt idx="1">
                  <c:v>60</c:v>
                </c:pt>
              </c:numCache>
            </c:numRef>
          </c:yVal>
          <c:bubbleSize>
            <c:numRef>
              <c:f>'Muokkaus alin'!$L$10:$L$11</c:f>
              <c:numCache>
                <c:formatCode>0%</c:formatCode>
                <c:ptCount val="2"/>
                <c:pt idx="0">
                  <c:v>0.17037037037037037</c:v>
                </c:pt>
                <c:pt idx="1">
                  <c:v>0.15555555555555553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5AD7-4CF5-91F3-5855F9671BCE}"/>
            </c:ext>
          </c:extLst>
        </c:ser>
        <c:ser>
          <c:idx val="3"/>
          <c:order val="3"/>
          <c:tx>
            <c:strRef>
              <c:f>'Muokkaus alin'!$A$12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alin'!$G$12:$G$13</c:f>
              <c:numCache>
                <c:formatCode>0</c:formatCode>
                <c:ptCount val="2"/>
                <c:pt idx="0">
                  <c:v>2152.5</c:v>
                </c:pt>
                <c:pt idx="1">
                  <c:v>922.50000000000011</c:v>
                </c:pt>
              </c:numCache>
            </c:numRef>
          </c:xVal>
          <c:yVal>
            <c:numRef>
              <c:f>'Muokkaus alin'!$AC$12:$AC$13</c:f>
              <c:numCache>
                <c:formatCode>General</c:formatCode>
                <c:ptCount val="2"/>
                <c:pt idx="0">
                  <c:v>80</c:v>
                </c:pt>
                <c:pt idx="1">
                  <c:v>60</c:v>
                </c:pt>
              </c:numCache>
            </c:numRef>
          </c:yVal>
          <c:bubbleSize>
            <c:numRef>
              <c:f>'Muokkaus alin'!$L$12:$L$13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5AD7-4CF5-91F3-5855F9671BCE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alin'!$AD$17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alin'!$AE$17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alin'!$AF$17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5AD7-4CF5-91F3-5855F9671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alin'!$A$6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451-4AEC-BAAF-ABDB21F5BE9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451-4AEC-BAAF-ABDB21F5BE9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451-4AEC-BAAF-ABDB21F5BE9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451-4AEC-BAAF-ABDB21F5BE9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451-4AEC-BAAF-ABDB21F5BE9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451-4AEC-BAAF-ABDB21F5BE9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451-4AEC-BAAF-ABDB21F5BE9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451-4AEC-BAAF-ABDB21F5BE9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451-4AEC-BAAF-ABDB21F5BE9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451-4AEC-BAAF-ABDB21F5BE9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451-4AEC-BAAF-ABDB21F5BE9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451-4AEC-BAAF-ABDB21F5BE9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451-4AEC-BAAF-ABDB21F5BE9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451-4AEC-BAAF-ABDB21F5BE9C}"/>
              </c:ext>
            </c:extLst>
          </c:dPt>
          <c:xVal>
            <c:numRef>
              <c:f>'Muokkaus alin'!$G$6:$G$7</c:f>
              <c:numCache>
                <c:formatCode>0</c:formatCode>
                <c:ptCount val="2"/>
                <c:pt idx="0">
                  <c:v>2844</c:v>
                </c:pt>
                <c:pt idx="1">
                  <c:v>755.99999999999989</c:v>
                </c:pt>
              </c:numCache>
            </c:numRef>
          </c:xVal>
          <c:yVal>
            <c:numRef>
              <c:f>'Muokkaus alin'!$AC$6:$AC$7</c:f>
              <c:numCache>
                <c:formatCode>General</c:formatCode>
                <c:ptCount val="2"/>
                <c:pt idx="0">
                  <c:v>120</c:v>
                </c:pt>
                <c:pt idx="1">
                  <c:v>80</c:v>
                </c:pt>
              </c:numCache>
            </c:numRef>
          </c:yVal>
          <c:bubbleSize>
            <c:numRef>
              <c:f>'Muokkaus alin'!$L$6:$L$7</c:f>
              <c:numCache>
                <c:formatCode>0%</c:formatCode>
                <c:ptCount val="2"/>
                <c:pt idx="0">
                  <c:v>0.46</c:v>
                </c:pt>
                <c:pt idx="1">
                  <c:v>0.42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C451-4AEC-BAAF-ABDB21F5BE9C}"/>
            </c:ext>
          </c:extLst>
        </c:ser>
        <c:ser>
          <c:idx val="1"/>
          <c:order val="1"/>
          <c:tx>
            <c:strRef>
              <c:f>'Muokkaus alin'!$A$8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alin'!$G$8:$G$9</c:f>
              <c:numCache>
                <c:formatCode>0</c:formatCode>
                <c:ptCount val="2"/>
                <c:pt idx="0">
                  <c:v>2560</c:v>
                </c:pt>
                <c:pt idx="1">
                  <c:v>639.99999999999989</c:v>
                </c:pt>
              </c:numCache>
            </c:numRef>
          </c:xVal>
          <c:yVal>
            <c:numRef>
              <c:f>'Muokkaus alin'!$AC$8:$AC$9</c:f>
              <c:numCache>
                <c:formatCode>General</c:formatCode>
                <c:ptCount val="2"/>
                <c:pt idx="0">
                  <c:v>80</c:v>
                </c:pt>
                <c:pt idx="1">
                  <c:v>60</c:v>
                </c:pt>
              </c:numCache>
            </c:numRef>
          </c:yVal>
          <c:bubbleSize>
            <c:numRef>
              <c:f>'Muokkaus alin'!$L$8:$L$9</c:f>
              <c:numCache>
                <c:formatCode>0%</c:formatCode>
                <c:ptCount val="2"/>
                <c:pt idx="0">
                  <c:v>0.26285714285714284</c:v>
                </c:pt>
                <c:pt idx="1">
                  <c:v>0.24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C451-4AEC-BAAF-ABDB21F5BE9C}"/>
            </c:ext>
          </c:extLst>
        </c:ser>
        <c:ser>
          <c:idx val="2"/>
          <c:order val="2"/>
          <c:tx>
            <c:strRef>
              <c:f>'Muokkaus alin'!$A$10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alin'!$G$10:$G$11</c:f>
              <c:numCache>
                <c:formatCode>0</c:formatCode>
                <c:ptCount val="2"/>
                <c:pt idx="0">
                  <c:v>2240</c:v>
                </c:pt>
                <c:pt idx="1">
                  <c:v>960.00000000000011</c:v>
                </c:pt>
              </c:numCache>
            </c:numRef>
          </c:xVal>
          <c:yVal>
            <c:numRef>
              <c:f>'Muokkaus alin'!$AC$10:$AC$11</c:f>
              <c:numCache>
                <c:formatCode>General</c:formatCode>
                <c:ptCount val="2"/>
                <c:pt idx="0">
                  <c:v>80</c:v>
                </c:pt>
                <c:pt idx="1">
                  <c:v>60</c:v>
                </c:pt>
              </c:numCache>
            </c:numRef>
          </c:yVal>
          <c:bubbleSize>
            <c:numRef>
              <c:f>'Muokkaus alin'!$L$10:$L$11</c:f>
              <c:numCache>
                <c:formatCode>0%</c:formatCode>
                <c:ptCount val="2"/>
                <c:pt idx="0">
                  <c:v>0.17037037037037037</c:v>
                </c:pt>
                <c:pt idx="1">
                  <c:v>0.15555555555555553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C451-4AEC-BAAF-ABDB21F5BE9C}"/>
            </c:ext>
          </c:extLst>
        </c:ser>
        <c:ser>
          <c:idx val="3"/>
          <c:order val="3"/>
          <c:tx>
            <c:strRef>
              <c:f>'Muokkaus alin'!$A$12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alin'!$G$12:$G$13</c:f>
              <c:numCache>
                <c:formatCode>0</c:formatCode>
                <c:ptCount val="2"/>
                <c:pt idx="0">
                  <c:v>2152.5</c:v>
                </c:pt>
                <c:pt idx="1">
                  <c:v>922.50000000000011</c:v>
                </c:pt>
              </c:numCache>
            </c:numRef>
          </c:xVal>
          <c:yVal>
            <c:numRef>
              <c:f>'Muokkaus alin'!$AC$12:$AC$13</c:f>
              <c:numCache>
                <c:formatCode>General</c:formatCode>
                <c:ptCount val="2"/>
                <c:pt idx="0">
                  <c:v>80</c:v>
                </c:pt>
                <c:pt idx="1">
                  <c:v>60</c:v>
                </c:pt>
              </c:numCache>
            </c:numRef>
          </c:yVal>
          <c:bubbleSize>
            <c:numRef>
              <c:f>'Muokkaus alin'!$L$12:$L$13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C451-4AEC-BAAF-ABDB21F5BE9C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alin'!$AD$17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alin'!$AE$17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alin'!$AF$17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C451-4AEC-BAAF-ABDB21F5B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alin'!$A$6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22C-4155-B50A-26CBB53A3BB2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22C-4155-B50A-26CBB53A3BB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22C-4155-B50A-26CBB53A3BB2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22C-4155-B50A-26CBB53A3BB2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22C-4155-B50A-26CBB53A3BB2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22C-4155-B50A-26CBB53A3BB2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422C-4155-B50A-26CBB53A3BB2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22C-4155-B50A-26CBB53A3BB2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422C-4155-B50A-26CBB53A3BB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422C-4155-B50A-26CBB53A3BB2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422C-4155-B50A-26CBB53A3BB2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422C-4155-B50A-26CBB53A3BB2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422C-4155-B50A-26CBB53A3BB2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422C-4155-B50A-26CBB53A3BB2}"/>
              </c:ext>
            </c:extLst>
          </c:dPt>
          <c:xVal>
            <c:numRef>
              <c:f>'Muokkaus alin'!$G$6:$G$7</c:f>
              <c:numCache>
                <c:formatCode>0</c:formatCode>
                <c:ptCount val="2"/>
                <c:pt idx="0">
                  <c:v>2844</c:v>
                </c:pt>
                <c:pt idx="1">
                  <c:v>755.99999999999989</c:v>
                </c:pt>
              </c:numCache>
            </c:numRef>
          </c:xVal>
          <c:yVal>
            <c:numRef>
              <c:f>'Muokkaus alin'!$AC$6:$AC$7</c:f>
              <c:numCache>
                <c:formatCode>General</c:formatCode>
                <c:ptCount val="2"/>
                <c:pt idx="0">
                  <c:v>120</c:v>
                </c:pt>
                <c:pt idx="1">
                  <c:v>80</c:v>
                </c:pt>
              </c:numCache>
            </c:numRef>
          </c:yVal>
          <c:bubbleSize>
            <c:numRef>
              <c:f>'Muokkaus alin'!$L$6:$L$7</c:f>
              <c:numCache>
                <c:formatCode>0%</c:formatCode>
                <c:ptCount val="2"/>
                <c:pt idx="0">
                  <c:v>0.46</c:v>
                </c:pt>
                <c:pt idx="1">
                  <c:v>0.42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422C-4155-B50A-26CBB53A3BB2}"/>
            </c:ext>
          </c:extLst>
        </c:ser>
        <c:ser>
          <c:idx val="1"/>
          <c:order val="1"/>
          <c:tx>
            <c:strRef>
              <c:f>'Muokkaus alin'!$A$8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alin'!$G$8:$G$9</c:f>
              <c:numCache>
                <c:formatCode>0</c:formatCode>
                <c:ptCount val="2"/>
                <c:pt idx="0">
                  <c:v>2560</c:v>
                </c:pt>
                <c:pt idx="1">
                  <c:v>639.99999999999989</c:v>
                </c:pt>
              </c:numCache>
            </c:numRef>
          </c:xVal>
          <c:yVal>
            <c:numRef>
              <c:f>'Muokkaus alin'!$AC$8:$AC$9</c:f>
              <c:numCache>
                <c:formatCode>General</c:formatCode>
                <c:ptCount val="2"/>
                <c:pt idx="0">
                  <c:v>80</c:v>
                </c:pt>
                <c:pt idx="1">
                  <c:v>60</c:v>
                </c:pt>
              </c:numCache>
            </c:numRef>
          </c:yVal>
          <c:bubbleSize>
            <c:numRef>
              <c:f>'Muokkaus alin'!$L$8:$L$9</c:f>
              <c:numCache>
                <c:formatCode>0%</c:formatCode>
                <c:ptCount val="2"/>
                <c:pt idx="0">
                  <c:v>0.26285714285714284</c:v>
                </c:pt>
                <c:pt idx="1">
                  <c:v>0.24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422C-4155-B50A-26CBB53A3BB2}"/>
            </c:ext>
          </c:extLst>
        </c:ser>
        <c:ser>
          <c:idx val="2"/>
          <c:order val="2"/>
          <c:tx>
            <c:strRef>
              <c:f>'Muokkaus alin'!$A$10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alin'!$G$10:$G$11</c:f>
              <c:numCache>
                <c:formatCode>0</c:formatCode>
                <c:ptCount val="2"/>
                <c:pt idx="0">
                  <c:v>2240</c:v>
                </c:pt>
                <c:pt idx="1">
                  <c:v>960.00000000000011</c:v>
                </c:pt>
              </c:numCache>
            </c:numRef>
          </c:xVal>
          <c:yVal>
            <c:numRef>
              <c:f>'Muokkaus alin'!$AC$10:$AC$11</c:f>
              <c:numCache>
                <c:formatCode>General</c:formatCode>
                <c:ptCount val="2"/>
                <c:pt idx="0">
                  <c:v>80</c:v>
                </c:pt>
                <c:pt idx="1">
                  <c:v>60</c:v>
                </c:pt>
              </c:numCache>
            </c:numRef>
          </c:yVal>
          <c:bubbleSize>
            <c:numRef>
              <c:f>'Muokkaus alin'!$L$10:$L$11</c:f>
              <c:numCache>
                <c:formatCode>0%</c:formatCode>
                <c:ptCount val="2"/>
                <c:pt idx="0">
                  <c:v>0.17037037037037037</c:v>
                </c:pt>
                <c:pt idx="1">
                  <c:v>0.15555555555555553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422C-4155-B50A-26CBB53A3BB2}"/>
            </c:ext>
          </c:extLst>
        </c:ser>
        <c:ser>
          <c:idx val="3"/>
          <c:order val="3"/>
          <c:tx>
            <c:strRef>
              <c:f>'Muokkaus alin'!$A$12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alin'!$G$12:$G$13</c:f>
              <c:numCache>
                <c:formatCode>0</c:formatCode>
                <c:ptCount val="2"/>
                <c:pt idx="0">
                  <c:v>2152.5</c:v>
                </c:pt>
                <c:pt idx="1">
                  <c:v>922.50000000000011</c:v>
                </c:pt>
              </c:numCache>
            </c:numRef>
          </c:xVal>
          <c:yVal>
            <c:numRef>
              <c:f>'Muokkaus alin'!$AC$12:$AC$13</c:f>
              <c:numCache>
                <c:formatCode>General</c:formatCode>
                <c:ptCount val="2"/>
                <c:pt idx="0">
                  <c:v>80</c:v>
                </c:pt>
                <c:pt idx="1">
                  <c:v>60</c:v>
                </c:pt>
              </c:numCache>
            </c:numRef>
          </c:yVal>
          <c:bubbleSize>
            <c:numRef>
              <c:f>'Muokkaus alin'!$L$12:$L$13</c:f>
              <c:numCache>
                <c:formatCode>0%</c:formatCode>
                <c:ptCount val="2"/>
                <c:pt idx="0">
                  <c:v>0.3066666666666667</c:v>
                </c:pt>
                <c:pt idx="1">
                  <c:v>0.27999999999999997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422C-4155-B50A-26CBB53A3BB2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alin'!$AD$17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alin'!$AE$17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alin'!$AF$17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422C-4155-B50A-26CBB53A3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15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parip'!$A$6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3E56-4A53-8B12-3FA917C132DD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E56-4A53-8B12-3FA917C132D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E56-4A53-8B12-3FA917C132DD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E56-4A53-8B12-3FA917C132DD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3E56-4A53-8B12-3FA917C132DD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3E56-4A53-8B12-3FA917C132DD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3E56-4A53-8B12-3FA917C132DD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3E56-4A53-8B12-3FA917C132DD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3E56-4A53-8B12-3FA917C132DD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3E56-4A53-8B12-3FA917C132DD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3E56-4A53-8B12-3FA917C132DD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3E56-4A53-8B12-3FA917C132DD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3E56-4A53-8B12-3FA917C132DD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3E56-4A53-8B12-3FA917C132DD}"/>
              </c:ext>
            </c:extLst>
          </c:dPt>
          <c:xVal>
            <c:numRef>
              <c:f>'Muokkaus parip'!$G$6:$G$7</c:f>
              <c:numCache>
                <c:formatCode>0</c:formatCode>
                <c:ptCount val="2"/>
                <c:pt idx="0">
                  <c:v>2844</c:v>
                </c:pt>
                <c:pt idx="1">
                  <c:v>755.99999999999989</c:v>
                </c:pt>
              </c:numCache>
            </c:numRef>
          </c:xVal>
          <c:yVal>
            <c:numRef>
              <c:f>'Muokkaus parip'!$AC$6:$AC$7</c:f>
              <c:numCache>
                <c:formatCode>General</c:formatCode>
                <c:ptCount val="2"/>
                <c:pt idx="0">
                  <c:v>120</c:v>
                </c:pt>
                <c:pt idx="1">
                  <c:v>80</c:v>
                </c:pt>
              </c:numCache>
            </c:numRef>
          </c:yVal>
          <c:bubbleSize>
            <c:numRef>
              <c:f>'Muokkaus parip'!$L$6:$L$7</c:f>
              <c:numCache>
                <c:formatCode>0%</c:formatCode>
                <c:ptCount val="2"/>
                <c:pt idx="0">
                  <c:v>0.46</c:v>
                </c:pt>
                <c:pt idx="1">
                  <c:v>0.42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3E56-4A53-8B12-3FA917C132DD}"/>
            </c:ext>
          </c:extLst>
        </c:ser>
        <c:ser>
          <c:idx val="1"/>
          <c:order val="1"/>
          <c:tx>
            <c:strRef>
              <c:f>'Muokkaus parip'!$A$8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parip'!$G$8:$G$9</c:f>
              <c:numCache>
                <c:formatCode>0</c:formatCode>
                <c:ptCount val="2"/>
                <c:pt idx="0">
                  <c:v>1423.5</c:v>
                </c:pt>
                <c:pt idx="1">
                  <c:v>401.49999999999994</c:v>
                </c:pt>
              </c:numCache>
            </c:numRef>
          </c:xVal>
          <c:yVal>
            <c:numRef>
              <c:f>'Muokkaus parip'!$AC$8:$AC$9</c:f>
              <c:numCache>
                <c:formatCode>General</c:formatCode>
                <c:ptCount val="2"/>
                <c:pt idx="0">
                  <c:v>50</c:v>
                </c:pt>
                <c:pt idx="1">
                  <c:v>40</c:v>
                </c:pt>
              </c:numCache>
            </c:numRef>
          </c:yVal>
          <c:bubbleSize>
            <c:numRef>
              <c:f>'Muokkaus parip'!$L$8:$L$9</c:f>
              <c:numCache>
                <c:formatCode>0%</c:formatCode>
                <c:ptCount val="2"/>
                <c:pt idx="0">
                  <c:v>0.52571428571428569</c:v>
                </c:pt>
                <c:pt idx="1">
                  <c:v>0.48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3E56-4A53-8B12-3FA917C132DD}"/>
            </c:ext>
          </c:extLst>
        </c:ser>
        <c:ser>
          <c:idx val="2"/>
          <c:order val="2"/>
          <c:tx>
            <c:strRef>
              <c:f>'Muokkaus parip'!$A$10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parip'!$G$10:$G$11</c:f>
              <c:numCache>
                <c:formatCode>0</c:formatCode>
                <c:ptCount val="2"/>
                <c:pt idx="0">
                  <c:v>1259.25</c:v>
                </c:pt>
                <c:pt idx="1">
                  <c:v>565.75000000000011</c:v>
                </c:pt>
              </c:numCache>
            </c:numRef>
          </c:xVal>
          <c:yVal>
            <c:numRef>
              <c:f>'Muokkaus parip'!$AC$10:$AC$11</c:f>
              <c:numCache>
                <c:formatCode>General</c:formatCode>
                <c:ptCount val="2"/>
                <c:pt idx="0">
                  <c:v>50</c:v>
                </c:pt>
                <c:pt idx="1">
                  <c:v>40</c:v>
                </c:pt>
              </c:numCache>
            </c:numRef>
          </c:yVal>
          <c:bubbleSize>
            <c:numRef>
              <c:f>'Muokkaus parip'!$L$10:$L$11</c:f>
              <c:numCache>
                <c:formatCode>0%</c:formatCode>
                <c:ptCount val="2"/>
                <c:pt idx="0">
                  <c:v>0.34074074074074073</c:v>
                </c:pt>
                <c:pt idx="1">
                  <c:v>0.31111111111111106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3E56-4A53-8B12-3FA917C132DD}"/>
            </c:ext>
          </c:extLst>
        </c:ser>
        <c:ser>
          <c:idx val="3"/>
          <c:order val="3"/>
          <c:tx>
            <c:strRef>
              <c:f>'Muokkaus parip'!$A$12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parip'!$G$12:$G$13</c:f>
              <c:numCache>
                <c:formatCode>0</c:formatCode>
                <c:ptCount val="2"/>
                <c:pt idx="0">
                  <c:v>1076.25</c:v>
                </c:pt>
                <c:pt idx="1">
                  <c:v>461.25000000000006</c:v>
                </c:pt>
              </c:numCache>
            </c:numRef>
          </c:xVal>
          <c:yVal>
            <c:numRef>
              <c:f>'Muokkaus parip'!$AC$12:$AC$13</c:f>
              <c:numCache>
                <c:formatCode>General</c:formatCode>
                <c:ptCount val="2"/>
                <c:pt idx="0">
                  <c:v>50</c:v>
                </c:pt>
                <c:pt idx="1">
                  <c:v>40</c:v>
                </c:pt>
              </c:numCache>
            </c:numRef>
          </c:yVal>
          <c:bubbleSize>
            <c:numRef>
              <c:f>'Muokkaus parip'!$L$12:$L$13</c:f>
              <c:numCache>
                <c:formatCode>0%</c:formatCode>
                <c:ptCount val="2"/>
                <c:pt idx="0">
                  <c:v>0.6133333333333334</c:v>
                </c:pt>
                <c:pt idx="1">
                  <c:v>0.55999999999999994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3E56-4A53-8B12-3FA917C132DD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parip'!$AD$17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parip'!$AE$17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parip'!$AF$17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3E56-4A53-8B12-3FA917C13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558776"/>
        <c:axId val="236559168"/>
      </c:bubbleChart>
      <c:valAx>
        <c:axId val="23655877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559168"/>
        <c:crosses val="autoZero"/>
        <c:crossBetween val="midCat"/>
        <c:majorUnit val="500"/>
      </c:valAx>
      <c:valAx>
        <c:axId val="23655916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55877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</a:t>
            </a:r>
            <a:r>
              <a:rPr lang="en-US" baseline="0"/>
              <a:t> 22 cm</a:t>
            </a:r>
            <a:endParaRPr lang="en-US"/>
          </a:p>
        </c:rich>
      </c:tx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parip'!$A$6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C0BD-4973-A1F0-E9B87579451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C0BD-4973-A1F0-E9B87579451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C0BD-4973-A1F0-E9B87579451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C0BD-4973-A1F0-E9B87579451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C0BD-4973-A1F0-E9B87579451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C0BD-4973-A1F0-E9B87579451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C0BD-4973-A1F0-E9B87579451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C0BD-4973-A1F0-E9B87579451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C0BD-4973-A1F0-E9B87579451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C0BD-4973-A1F0-E9B87579451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C0BD-4973-A1F0-E9B87579451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C0BD-4973-A1F0-E9B87579451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C0BD-4973-A1F0-E9B87579451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C0BD-4973-A1F0-E9B875794515}"/>
              </c:ext>
            </c:extLst>
          </c:dPt>
          <c:xVal>
            <c:numRef>
              <c:f>'Muokkaus parip'!$G$6:$G$7</c:f>
              <c:numCache>
                <c:formatCode>0</c:formatCode>
                <c:ptCount val="2"/>
                <c:pt idx="0">
                  <c:v>2844</c:v>
                </c:pt>
                <c:pt idx="1">
                  <c:v>755.99999999999989</c:v>
                </c:pt>
              </c:numCache>
            </c:numRef>
          </c:xVal>
          <c:yVal>
            <c:numRef>
              <c:f>'Muokkaus parip'!$AC$6:$AC$7</c:f>
              <c:numCache>
                <c:formatCode>General</c:formatCode>
                <c:ptCount val="2"/>
                <c:pt idx="0">
                  <c:v>120</c:v>
                </c:pt>
                <c:pt idx="1">
                  <c:v>80</c:v>
                </c:pt>
              </c:numCache>
            </c:numRef>
          </c:yVal>
          <c:bubbleSize>
            <c:numRef>
              <c:f>'Muokkaus parip'!$L$6:$L$7</c:f>
              <c:numCache>
                <c:formatCode>0%</c:formatCode>
                <c:ptCount val="2"/>
                <c:pt idx="0">
                  <c:v>0.46</c:v>
                </c:pt>
                <c:pt idx="1">
                  <c:v>0.42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C0BD-4973-A1F0-E9B875794515}"/>
            </c:ext>
          </c:extLst>
        </c:ser>
        <c:ser>
          <c:idx val="1"/>
          <c:order val="1"/>
          <c:tx>
            <c:strRef>
              <c:f>'Muokkaus parip'!$A$8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parip'!$G$8:$G$9</c:f>
              <c:numCache>
                <c:formatCode>0</c:formatCode>
                <c:ptCount val="2"/>
                <c:pt idx="0">
                  <c:v>1423.5</c:v>
                </c:pt>
                <c:pt idx="1">
                  <c:v>401.49999999999994</c:v>
                </c:pt>
              </c:numCache>
            </c:numRef>
          </c:xVal>
          <c:yVal>
            <c:numRef>
              <c:f>'Muokkaus parip'!$AC$8:$AC$9</c:f>
              <c:numCache>
                <c:formatCode>General</c:formatCode>
                <c:ptCount val="2"/>
                <c:pt idx="0">
                  <c:v>50</c:v>
                </c:pt>
                <c:pt idx="1">
                  <c:v>40</c:v>
                </c:pt>
              </c:numCache>
            </c:numRef>
          </c:yVal>
          <c:bubbleSize>
            <c:numRef>
              <c:f>'Muokkaus parip'!$L$8:$L$9</c:f>
              <c:numCache>
                <c:formatCode>0%</c:formatCode>
                <c:ptCount val="2"/>
                <c:pt idx="0">
                  <c:v>0.52571428571428569</c:v>
                </c:pt>
                <c:pt idx="1">
                  <c:v>0.48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C0BD-4973-A1F0-E9B875794515}"/>
            </c:ext>
          </c:extLst>
        </c:ser>
        <c:ser>
          <c:idx val="2"/>
          <c:order val="2"/>
          <c:tx>
            <c:strRef>
              <c:f>'Muokkaus parip'!$A$10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parip'!$G$10:$G$11</c:f>
              <c:numCache>
                <c:formatCode>0</c:formatCode>
                <c:ptCount val="2"/>
                <c:pt idx="0">
                  <c:v>1259.25</c:v>
                </c:pt>
                <c:pt idx="1">
                  <c:v>565.75000000000011</c:v>
                </c:pt>
              </c:numCache>
            </c:numRef>
          </c:xVal>
          <c:yVal>
            <c:numRef>
              <c:f>'Muokkaus parip'!$AC$10:$AC$11</c:f>
              <c:numCache>
                <c:formatCode>General</c:formatCode>
                <c:ptCount val="2"/>
                <c:pt idx="0">
                  <c:v>50</c:v>
                </c:pt>
                <c:pt idx="1">
                  <c:v>40</c:v>
                </c:pt>
              </c:numCache>
            </c:numRef>
          </c:yVal>
          <c:bubbleSize>
            <c:numRef>
              <c:f>'Muokkaus parip'!$L$10:$L$11</c:f>
              <c:numCache>
                <c:formatCode>0%</c:formatCode>
                <c:ptCount val="2"/>
                <c:pt idx="0">
                  <c:v>0.34074074074074073</c:v>
                </c:pt>
                <c:pt idx="1">
                  <c:v>0.31111111111111106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C0BD-4973-A1F0-E9B875794515}"/>
            </c:ext>
          </c:extLst>
        </c:ser>
        <c:ser>
          <c:idx val="3"/>
          <c:order val="3"/>
          <c:tx>
            <c:strRef>
              <c:f>'Muokkaus parip'!$A$12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parip'!$G$12:$G$13</c:f>
              <c:numCache>
                <c:formatCode>0</c:formatCode>
                <c:ptCount val="2"/>
                <c:pt idx="0">
                  <c:v>1076.25</c:v>
                </c:pt>
                <c:pt idx="1">
                  <c:v>461.25000000000006</c:v>
                </c:pt>
              </c:numCache>
            </c:numRef>
          </c:xVal>
          <c:yVal>
            <c:numRef>
              <c:f>'Muokkaus parip'!$AC$12:$AC$13</c:f>
              <c:numCache>
                <c:formatCode>General</c:formatCode>
                <c:ptCount val="2"/>
                <c:pt idx="0">
                  <c:v>50</c:v>
                </c:pt>
                <c:pt idx="1">
                  <c:v>40</c:v>
                </c:pt>
              </c:numCache>
            </c:numRef>
          </c:yVal>
          <c:bubbleSize>
            <c:numRef>
              <c:f>'Muokkaus parip'!$L$12:$L$13</c:f>
              <c:numCache>
                <c:formatCode>0%</c:formatCode>
                <c:ptCount val="2"/>
                <c:pt idx="0">
                  <c:v>0.6133333333333334</c:v>
                </c:pt>
                <c:pt idx="1">
                  <c:v>0.55999999999999994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C0BD-4973-A1F0-E9B875794515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parip'!$AD$17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parip'!$AE$17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parip'!$AF$17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C0BD-4973-A1F0-E9B875794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39920"/>
        <c:axId val="236840312"/>
      </c:bubbleChart>
      <c:valAx>
        <c:axId val="236839920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36840312"/>
        <c:crosses val="autoZero"/>
        <c:crossBetween val="midCat"/>
        <c:majorUnit val="500"/>
      </c:valAx>
      <c:valAx>
        <c:axId val="236840312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 (kPa)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36839920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Tiivistymisriski </a:t>
            </a:r>
            <a:r>
              <a:rPr lang="en-US" baseline="0"/>
              <a:t>35 cm</a:t>
            </a:r>
            <a:endParaRPr lang="en-US"/>
          </a:p>
        </c:rich>
      </c:tx>
      <c:layout/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'Muokkaus parip'!$A$6</c:f>
              <c:strCache>
                <c:ptCount val="1"/>
                <c:pt idx="0">
                  <c:v>MF 5470 Kyntö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86-45BE-87FF-219C887ED04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C86-45BE-87FF-219C887ED04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0C86-45BE-87FF-219C887ED04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0C86-45BE-87FF-219C887ED04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0C86-45BE-87FF-219C887ED04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C86-45BE-87FF-219C887ED04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0C86-45BE-87FF-219C887ED04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0C86-45BE-87FF-219C887ED04F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0C86-45BE-87FF-219C887ED04F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0C86-45BE-87FF-219C887ED04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0C86-45BE-87FF-219C887ED04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0C86-45BE-87FF-219C887ED04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0C86-45BE-87FF-219C887ED04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0C86-45BE-87FF-219C887ED04F}"/>
              </c:ext>
            </c:extLst>
          </c:dPt>
          <c:xVal>
            <c:numRef>
              <c:f>'Muokkaus parip'!$G$6:$G$7</c:f>
              <c:numCache>
                <c:formatCode>0</c:formatCode>
                <c:ptCount val="2"/>
                <c:pt idx="0">
                  <c:v>2844</c:v>
                </c:pt>
                <c:pt idx="1">
                  <c:v>755.99999999999989</c:v>
                </c:pt>
              </c:numCache>
            </c:numRef>
          </c:xVal>
          <c:yVal>
            <c:numRef>
              <c:f>'Muokkaus parip'!$AC$6:$AC$7</c:f>
              <c:numCache>
                <c:formatCode>General</c:formatCode>
                <c:ptCount val="2"/>
                <c:pt idx="0">
                  <c:v>120</c:v>
                </c:pt>
                <c:pt idx="1">
                  <c:v>80</c:v>
                </c:pt>
              </c:numCache>
            </c:numRef>
          </c:yVal>
          <c:bubbleSize>
            <c:numRef>
              <c:f>'Muokkaus parip'!$L$6:$L$7</c:f>
              <c:numCache>
                <c:formatCode>0%</c:formatCode>
                <c:ptCount val="2"/>
                <c:pt idx="0">
                  <c:v>0.46</c:v>
                </c:pt>
                <c:pt idx="1">
                  <c:v>0.42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E-0C86-45BE-87FF-219C887ED04F}"/>
            </c:ext>
          </c:extLst>
        </c:ser>
        <c:ser>
          <c:idx val="1"/>
          <c:order val="1"/>
          <c:tx>
            <c:strRef>
              <c:f>'Muokkaus parip'!$A$8</c:f>
              <c:strCache>
                <c:ptCount val="1"/>
                <c:pt idx="0">
                  <c:v>MF 5470 kultivointi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8575">
              <a:noFill/>
            </a:ln>
          </c:spPr>
          <c:invertIfNegative val="0"/>
          <c:xVal>
            <c:numRef>
              <c:f>'Muokkaus parip'!$G$8:$G$9</c:f>
              <c:numCache>
                <c:formatCode>0</c:formatCode>
                <c:ptCount val="2"/>
                <c:pt idx="0">
                  <c:v>1423.5</c:v>
                </c:pt>
                <c:pt idx="1">
                  <c:v>401.49999999999994</c:v>
                </c:pt>
              </c:numCache>
            </c:numRef>
          </c:xVal>
          <c:yVal>
            <c:numRef>
              <c:f>'Muokkaus parip'!$AC$8:$AC$9</c:f>
              <c:numCache>
                <c:formatCode>General</c:formatCode>
                <c:ptCount val="2"/>
                <c:pt idx="0">
                  <c:v>50</c:v>
                </c:pt>
                <c:pt idx="1">
                  <c:v>40</c:v>
                </c:pt>
              </c:numCache>
            </c:numRef>
          </c:yVal>
          <c:bubbleSize>
            <c:numRef>
              <c:f>'Muokkaus parip'!$L$8:$L$9</c:f>
              <c:numCache>
                <c:formatCode>0%</c:formatCode>
                <c:ptCount val="2"/>
                <c:pt idx="0">
                  <c:v>0.52571428571428569</c:v>
                </c:pt>
                <c:pt idx="1">
                  <c:v>0.48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F-0C86-45BE-87FF-219C887ED04F}"/>
            </c:ext>
          </c:extLst>
        </c:ser>
        <c:ser>
          <c:idx val="2"/>
          <c:order val="2"/>
          <c:tx>
            <c:strRef>
              <c:f>'Muokkaus parip'!$A$10</c:f>
              <c:strCache>
                <c:ptCount val="1"/>
                <c:pt idx="0">
                  <c:v>MF5470 Äestys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8575">
              <a:noFill/>
            </a:ln>
          </c:spPr>
          <c:invertIfNegative val="0"/>
          <c:xVal>
            <c:numRef>
              <c:f>'Muokkaus parip'!$G$10:$G$11</c:f>
              <c:numCache>
                <c:formatCode>0</c:formatCode>
                <c:ptCount val="2"/>
                <c:pt idx="0">
                  <c:v>1259.25</c:v>
                </c:pt>
                <c:pt idx="1">
                  <c:v>565.75000000000011</c:v>
                </c:pt>
              </c:numCache>
            </c:numRef>
          </c:xVal>
          <c:yVal>
            <c:numRef>
              <c:f>'Muokkaus parip'!$AC$10:$AC$11</c:f>
              <c:numCache>
                <c:formatCode>General</c:formatCode>
                <c:ptCount val="2"/>
                <c:pt idx="0">
                  <c:v>50</c:v>
                </c:pt>
                <c:pt idx="1">
                  <c:v>40</c:v>
                </c:pt>
              </c:numCache>
            </c:numRef>
          </c:yVal>
          <c:bubbleSize>
            <c:numRef>
              <c:f>'Muokkaus parip'!$L$10:$L$11</c:f>
              <c:numCache>
                <c:formatCode>0%</c:formatCode>
                <c:ptCount val="2"/>
                <c:pt idx="0">
                  <c:v>0.34074074074074073</c:v>
                </c:pt>
                <c:pt idx="1">
                  <c:v>0.31111111111111106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0-0C86-45BE-87FF-219C887ED04F}"/>
            </c:ext>
          </c:extLst>
        </c:ser>
        <c:ser>
          <c:idx val="3"/>
          <c:order val="3"/>
          <c:tx>
            <c:strRef>
              <c:f>'Muokkaus parip'!$A$12</c:f>
              <c:strCache>
                <c:ptCount val="1"/>
                <c:pt idx="0">
                  <c:v>MF5470 Kylvö</c:v>
                </c:pt>
              </c:strCache>
            </c:strRef>
          </c:tx>
          <c:spPr>
            <a:ln w="28575">
              <a:noFill/>
            </a:ln>
          </c:spPr>
          <c:invertIfNegative val="0"/>
          <c:xVal>
            <c:numRef>
              <c:f>'Muokkaus parip'!$G$12:$G$13</c:f>
              <c:numCache>
                <c:formatCode>0</c:formatCode>
                <c:ptCount val="2"/>
                <c:pt idx="0">
                  <c:v>1076.25</c:v>
                </c:pt>
                <c:pt idx="1">
                  <c:v>461.25000000000006</c:v>
                </c:pt>
              </c:numCache>
            </c:numRef>
          </c:xVal>
          <c:yVal>
            <c:numRef>
              <c:f>'Muokkaus parip'!$AC$12:$AC$13</c:f>
              <c:numCache>
                <c:formatCode>General</c:formatCode>
                <c:ptCount val="2"/>
                <c:pt idx="0">
                  <c:v>50</c:v>
                </c:pt>
                <c:pt idx="1">
                  <c:v>40</c:v>
                </c:pt>
              </c:numCache>
            </c:numRef>
          </c:yVal>
          <c:bubbleSize>
            <c:numRef>
              <c:f>'Muokkaus parip'!$L$12:$L$13</c:f>
              <c:numCache>
                <c:formatCode>0%</c:formatCode>
                <c:ptCount val="2"/>
                <c:pt idx="0">
                  <c:v>0.6133333333333334</c:v>
                </c:pt>
                <c:pt idx="1">
                  <c:v>0.55999999999999994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1-0C86-45BE-87FF-219C887ED04F}"/>
            </c:ext>
          </c:extLst>
        </c:ser>
        <c:ser>
          <c:idx val="4"/>
          <c:order val="4"/>
          <c:spPr>
            <a:ln w="25400">
              <a:noFill/>
            </a:ln>
          </c:spPr>
          <c:invertIfNegative val="0"/>
          <c:xVal>
            <c:numRef>
              <c:f>'Muokkaus parip'!$AD$17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'Muokkaus parip'!$AE$17</c:f>
              <c:numCache>
                <c:formatCode>General</c:formatCode>
                <c:ptCount val="1"/>
                <c:pt idx="0">
                  <c:v>400</c:v>
                </c:pt>
              </c:numCache>
            </c:numRef>
          </c:yVal>
          <c:bubbleSize>
            <c:numRef>
              <c:f>'Muokkaus parip'!$AF$17</c:f>
              <c:numCache>
                <c:formatCode>General</c:formatCode>
                <c:ptCount val="1"/>
                <c:pt idx="0">
                  <c:v>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12-0C86-45BE-87FF-219C887ED0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36841096"/>
        <c:axId val="236841488"/>
      </c:bubbleChart>
      <c:valAx>
        <c:axId val="236841096"/>
        <c:scaling>
          <c:orientation val="minMax"/>
          <c:max val="550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fi-FI"/>
                  <a:t>Rengaskuorma (kg)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6841488"/>
        <c:crosses val="autoZero"/>
        <c:crossBetween val="midCat"/>
        <c:majorUnit val="500"/>
      </c:valAx>
      <c:valAx>
        <c:axId val="236841488"/>
        <c:scaling>
          <c:orientation val="maxMin"/>
          <c:max val="200"/>
          <c:min val="2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i-FI"/>
                  <a:t>Renkaan paine (kPa)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36841096"/>
        <c:crosses val="autoZero"/>
        <c:crossBetween val="midCat"/>
      </c:valAx>
      <c:spPr>
        <a:blipFill>
          <a:blip xmlns:r="http://schemas.openxmlformats.org/officeDocument/2006/relationships" r:embed="rId1"/>
          <a:stretch>
            <a:fillRect/>
          </a:stretch>
        </a:blip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1.jpeg"/><Relationship Id="rId4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jpeg"/><Relationship Id="rId4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image" Target="../media/image1.jpeg"/><Relationship Id="rId5" Type="http://schemas.openxmlformats.org/officeDocument/2006/relationships/image" Target="../media/image6.png"/><Relationship Id="rId4" Type="http://schemas.openxmlformats.org/officeDocument/2006/relationships/chart" Target="../charts/chart18.xml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chart" Target="../charts/chart20.xml"/><Relationship Id="rId7" Type="http://schemas.openxmlformats.org/officeDocument/2006/relationships/image" Target="../media/image8.png"/><Relationship Id="rId2" Type="http://schemas.openxmlformats.org/officeDocument/2006/relationships/chart" Target="../charts/chart19.xml"/><Relationship Id="rId1" Type="http://schemas.openxmlformats.org/officeDocument/2006/relationships/image" Target="../media/image1.jpeg"/><Relationship Id="rId6" Type="http://schemas.openxmlformats.org/officeDocument/2006/relationships/image" Target="../media/image7.png"/><Relationship Id="rId5" Type="http://schemas.openxmlformats.org/officeDocument/2006/relationships/image" Target="../media/image5.png"/><Relationship Id="rId10" Type="http://schemas.openxmlformats.org/officeDocument/2006/relationships/image" Target="../media/image11.png"/><Relationship Id="rId4" Type="http://schemas.openxmlformats.org/officeDocument/2006/relationships/chart" Target="../charts/chart21.xml"/><Relationship Id="rId9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image" Target="../media/image1.jpeg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66675</xdr:rowOff>
    </xdr:from>
    <xdr:to>
      <xdr:col>8</xdr:col>
      <xdr:colOff>851431</xdr:colOff>
      <xdr:row>2</xdr:row>
      <xdr:rowOff>103953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66675"/>
          <a:ext cx="1293391" cy="433518"/>
        </a:xfrm>
        <a:prstGeom prst="rect">
          <a:avLst/>
        </a:prstGeom>
      </xdr:spPr>
    </xdr:pic>
    <xdr:clientData/>
  </xdr:twoCellAnchor>
  <xdr:twoCellAnchor>
    <xdr:from>
      <xdr:col>13</xdr:col>
      <xdr:colOff>23206</xdr:colOff>
      <xdr:row>2</xdr:row>
      <xdr:rowOff>5801</xdr:rowOff>
    </xdr:from>
    <xdr:to>
      <xdr:col>20</xdr:col>
      <xdr:colOff>308956</xdr:colOff>
      <xdr:row>21</xdr:row>
      <xdr:rowOff>22514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385503</xdr:colOff>
      <xdr:row>1</xdr:row>
      <xdr:rowOff>259946</xdr:rowOff>
    </xdr:from>
    <xdr:to>
      <xdr:col>29</xdr:col>
      <xdr:colOff>2598</xdr:colOff>
      <xdr:row>21</xdr:row>
      <xdr:rowOff>20782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85032</xdr:colOff>
      <xdr:row>21</xdr:row>
      <xdr:rowOff>60441</xdr:rowOff>
    </xdr:from>
    <xdr:to>
      <xdr:col>20</xdr:col>
      <xdr:colOff>389832</xdr:colOff>
      <xdr:row>40</xdr:row>
      <xdr:rowOff>55679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205154</xdr:colOff>
      <xdr:row>0</xdr:row>
      <xdr:rowOff>54952</xdr:rowOff>
    </xdr:from>
    <xdr:to>
      <xdr:col>8</xdr:col>
      <xdr:colOff>1496200</xdr:colOff>
      <xdr:row>2</xdr:row>
      <xdr:rowOff>92230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3569" y="54952"/>
          <a:ext cx="1291046" cy="435863"/>
        </a:xfrm>
        <a:prstGeom prst="rect">
          <a:avLst/>
        </a:prstGeom>
      </xdr:spPr>
    </xdr:pic>
    <xdr:clientData/>
  </xdr:twoCellAnchor>
  <xdr:twoCellAnchor>
    <xdr:from>
      <xdr:col>13</xdr:col>
      <xdr:colOff>64770</xdr:colOff>
      <xdr:row>1</xdr:row>
      <xdr:rowOff>206692</xdr:rowOff>
    </xdr:from>
    <xdr:to>
      <xdr:col>20</xdr:col>
      <xdr:colOff>350520</xdr:colOff>
      <xdr:row>20</xdr:row>
      <xdr:rowOff>133350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392430</xdr:colOff>
      <xdr:row>1</xdr:row>
      <xdr:rowOff>211455</xdr:rowOff>
    </xdr:from>
    <xdr:to>
      <xdr:col>29</xdr:col>
      <xdr:colOff>9525</xdr:colOff>
      <xdr:row>20</xdr:row>
      <xdr:rowOff>152400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78105</xdr:colOff>
      <xdr:row>20</xdr:row>
      <xdr:rowOff>150495</xdr:rowOff>
    </xdr:from>
    <xdr:to>
      <xdr:col>20</xdr:col>
      <xdr:colOff>382905</xdr:colOff>
      <xdr:row>39</xdr:row>
      <xdr:rowOff>145733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117231</xdr:colOff>
      <xdr:row>28</xdr:row>
      <xdr:rowOff>71810</xdr:rowOff>
    </xdr:from>
    <xdr:to>
      <xdr:col>12</xdr:col>
      <xdr:colOff>32489</xdr:colOff>
      <xdr:row>40</xdr:row>
      <xdr:rowOff>164124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94185" y="5610964"/>
          <a:ext cx="6931519" cy="22728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66675</xdr:rowOff>
    </xdr:from>
    <xdr:to>
      <xdr:col>8</xdr:col>
      <xdr:colOff>986246</xdr:colOff>
      <xdr:row>2</xdr:row>
      <xdr:rowOff>103953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66675"/>
          <a:ext cx="1293391" cy="433518"/>
        </a:xfrm>
        <a:prstGeom prst="rect">
          <a:avLst/>
        </a:prstGeom>
      </xdr:spPr>
    </xdr:pic>
    <xdr:clientData/>
  </xdr:twoCellAnchor>
  <xdr:twoCellAnchor>
    <xdr:from>
      <xdr:col>13</xdr:col>
      <xdr:colOff>41324</xdr:colOff>
      <xdr:row>2</xdr:row>
      <xdr:rowOff>1538</xdr:rowOff>
    </xdr:from>
    <xdr:to>
      <xdr:col>20</xdr:col>
      <xdr:colOff>327074</xdr:colOff>
      <xdr:row>21</xdr:row>
      <xdr:rowOff>16119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392430</xdr:colOff>
      <xdr:row>1</xdr:row>
      <xdr:rowOff>211455</xdr:rowOff>
    </xdr:from>
    <xdr:to>
      <xdr:col>29</xdr:col>
      <xdr:colOff>9525</xdr:colOff>
      <xdr:row>20</xdr:row>
      <xdr:rowOff>152400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78105</xdr:colOff>
      <xdr:row>20</xdr:row>
      <xdr:rowOff>150495</xdr:rowOff>
    </xdr:from>
    <xdr:to>
      <xdr:col>20</xdr:col>
      <xdr:colOff>382905</xdr:colOff>
      <xdr:row>39</xdr:row>
      <xdr:rowOff>145733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4</xdr:col>
      <xdr:colOff>93785</xdr:colOff>
      <xdr:row>29</xdr:row>
      <xdr:rowOff>17585</xdr:rowOff>
    </xdr:from>
    <xdr:to>
      <xdr:col>14</xdr:col>
      <xdr:colOff>231781</xdr:colOff>
      <xdr:row>41</xdr:row>
      <xdr:rowOff>92315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70739" y="5738447"/>
          <a:ext cx="6931519" cy="22728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762000</xdr:colOff>
      <xdr:row>0</xdr:row>
      <xdr:rowOff>13921</xdr:rowOff>
    </xdr:from>
    <xdr:to>
      <xdr:col>8</xdr:col>
      <xdr:colOff>2053046</xdr:colOff>
      <xdr:row>2</xdr:row>
      <xdr:rowOff>51199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4231" y="13921"/>
          <a:ext cx="1291046" cy="435863"/>
        </a:xfrm>
        <a:prstGeom prst="rect">
          <a:avLst/>
        </a:prstGeom>
      </xdr:spPr>
    </xdr:pic>
    <xdr:clientData/>
  </xdr:twoCellAnchor>
  <xdr:twoCellAnchor>
    <xdr:from>
      <xdr:col>13</xdr:col>
      <xdr:colOff>64770</xdr:colOff>
      <xdr:row>1</xdr:row>
      <xdr:rowOff>206692</xdr:rowOff>
    </xdr:from>
    <xdr:to>
      <xdr:col>20</xdr:col>
      <xdr:colOff>350520</xdr:colOff>
      <xdr:row>20</xdr:row>
      <xdr:rowOff>133350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392430</xdr:colOff>
      <xdr:row>1</xdr:row>
      <xdr:rowOff>211455</xdr:rowOff>
    </xdr:from>
    <xdr:to>
      <xdr:col>29</xdr:col>
      <xdr:colOff>9525</xdr:colOff>
      <xdr:row>20</xdr:row>
      <xdr:rowOff>152400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78105</xdr:colOff>
      <xdr:row>20</xdr:row>
      <xdr:rowOff>150495</xdr:rowOff>
    </xdr:from>
    <xdr:to>
      <xdr:col>20</xdr:col>
      <xdr:colOff>382905</xdr:colOff>
      <xdr:row>39</xdr:row>
      <xdr:rowOff>145733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926124</xdr:colOff>
      <xdr:row>0</xdr:row>
      <xdr:rowOff>49091</xdr:rowOff>
    </xdr:from>
    <xdr:to>
      <xdr:col>8</xdr:col>
      <xdr:colOff>2217170</xdr:colOff>
      <xdr:row>2</xdr:row>
      <xdr:rowOff>86369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8355" y="49091"/>
          <a:ext cx="1291046" cy="435863"/>
        </a:xfrm>
        <a:prstGeom prst="rect">
          <a:avLst/>
        </a:prstGeom>
      </xdr:spPr>
    </xdr:pic>
    <xdr:clientData/>
  </xdr:twoCellAnchor>
  <xdr:twoCellAnchor>
    <xdr:from>
      <xdr:col>13</xdr:col>
      <xdr:colOff>64770</xdr:colOff>
      <xdr:row>1</xdr:row>
      <xdr:rowOff>206692</xdr:rowOff>
    </xdr:from>
    <xdr:to>
      <xdr:col>20</xdr:col>
      <xdr:colOff>350520</xdr:colOff>
      <xdr:row>20</xdr:row>
      <xdr:rowOff>133350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392430</xdr:colOff>
      <xdr:row>1</xdr:row>
      <xdr:rowOff>211455</xdr:rowOff>
    </xdr:from>
    <xdr:to>
      <xdr:col>29</xdr:col>
      <xdr:colOff>9525</xdr:colOff>
      <xdr:row>20</xdr:row>
      <xdr:rowOff>152400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78105</xdr:colOff>
      <xdr:row>20</xdr:row>
      <xdr:rowOff>150495</xdr:rowOff>
    </xdr:from>
    <xdr:to>
      <xdr:col>20</xdr:col>
      <xdr:colOff>382905</xdr:colOff>
      <xdr:row>39</xdr:row>
      <xdr:rowOff>145733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66675</xdr:rowOff>
    </xdr:from>
    <xdr:to>
      <xdr:col>8</xdr:col>
      <xdr:colOff>986246</xdr:colOff>
      <xdr:row>2</xdr:row>
      <xdr:rowOff>103953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8800" y="66675"/>
          <a:ext cx="1293391" cy="433518"/>
        </a:xfrm>
        <a:prstGeom prst="rect">
          <a:avLst/>
        </a:prstGeom>
      </xdr:spPr>
    </xdr:pic>
    <xdr:clientData/>
  </xdr:twoCellAnchor>
  <xdr:twoCellAnchor>
    <xdr:from>
      <xdr:col>13</xdr:col>
      <xdr:colOff>64770</xdr:colOff>
      <xdr:row>1</xdr:row>
      <xdr:rowOff>206692</xdr:rowOff>
    </xdr:from>
    <xdr:to>
      <xdr:col>20</xdr:col>
      <xdr:colOff>350520</xdr:colOff>
      <xdr:row>20</xdr:row>
      <xdr:rowOff>133350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392430</xdr:colOff>
      <xdr:row>1</xdr:row>
      <xdr:rowOff>211455</xdr:rowOff>
    </xdr:from>
    <xdr:to>
      <xdr:col>29</xdr:col>
      <xdr:colOff>9525</xdr:colOff>
      <xdr:row>20</xdr:row>
      <xdr:rowOff>152400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78105</xdr:colOff>
      <xdr:row>20</xdr:row>
      <xdr:rowOff>150495</xdr:rowOff>
    </xdr:from>
    <xdr:to>
      <xdr:col>20</xdr:col>
      <xdr:colOff>382905</xdr:colOff>
      <xdr:row>39</xdr:row>
      <xdr:rowOff>145733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18</xdr:col>
      <xdr:colOff>589539</xdr:colOff>
      <xdr:row>34</xdr:row>
      <xdr:rowOff>147710</xdr:rowOff>
    </xdr:from>
    <xdr:ext cx="1215717" cy="280205"/>
    <xdr:sp macro="" textlink="">
      <xdr:nvSpPr>
        <xdr:cNvPr id="6" name="TextBox 5"/>
        <xdr:cNvSpPr txBox="1"/>
      </xdr:nvSpPr>
      <xdr:spPr>
        <a:xfrm>
          <a:off x="13566985" y="6777110"/>
          <a:ext cx="1215717" cy="28020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200" b="1"/>
            <a:t>Nykypainein NH</a:t>
          </a:r>
        </a:p>
      </xdr:txBody>
    </xdr:sp>
    <xdr:clientData/>
  </xdr:oneCellAnchor>
  <xdr:oneCellAnchor>
    <xdr:from>
      <xdr:col>18</xdr:col>
      <xdr:colOff>539260</xdr:colOff>
      <xdr:row>32</xdr:row>
      <xdr:rowOff>85967</xdr:rowOff>
    </xdr:from>
    <xdr:ext cx="2819402" cy="280205"/>
    <xdr:sp macro="" textlink="">
      <xdr:nvSpPr>
        <xdr:cNvPr id="7" name="TextBox 6"/>
        <xdr:cNvSpPr txBox="1"/>
      </xdr:nvSpPr>
      <xdr:spPr>
        <a:xfrm>
          <a:off x="13516706" y="6351952"/>
          <a:ext cx="2819402" cy="280205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i-FI" sz="1200" b="1"/>
            <a:t>1,2, bar Alin mahd paine</a:t>
          </a:r>
          <a:r>
            <a:rPr lang="fi-FI" sz="1200" b="1" baseline="0"/>
            <a:t> </a:t>
          </a:r>
          <a:r>
            <a:rPr lang="fi-FI" sz="1200" b="1"/>
            <a:t>nykyrenkain NH</a:t>
          </a:r>
        </a:p>
      </xdr:txBody>
    </xdr:sp>
    <xdr:clientData/>
  </xdr:oneCellAnchor>
  <xdr:oneCellAnchor>
    <xdr:from>
      <xdr:col>15</xdr:col>
      <xdr:colOff>448734</xdr:colOff>
      <xdr:row>25</xdr:row>
      <xdr:rowOff>128954</xdr:rowOff>
    </xdr:from>
    <xdr:ext cx="1186635" cy="321734"/>
    <xdr:sp macro="" textlink="">
      <xdr:nvSpPr>
        <xdr:cNvPr id="8" name="TextBox 7"/>
        <xdr:cNvSpPr txBox="1"/>
      </xdr:nvSpPr>
      <xdr:spPr>
        <a:xfrm>
          <a:off x="12230426" y="5111262"/>
          <a:ext cx="1186635" cy="32173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i-FI" sz="1200" b="1"/>
            <a:t>Tavoite, Sampo</a:t>
          </a:r>
        </a:p>
        <a:p>
          <a:endParaRPr lang="fi-FI" sz="1200" b="1"/>
        </a:p>
        <a:p>
          <a:endParaRPr lang="fi-FI" sz="1100"/>
        </a:p>
      </xdr:txBody>
    </xdr:sp>
    <xdr:clientData/>
  </xdr:oneCellAnchor>
  <xdr:oneCellAnchor>
    <xdr:from>
      <xdr:col>15</xdr:col>
      <xdr:colOff>357554</xdr:colOff>
      <xdr:row>30</xdr:row>
      <xdr:rowOff>146540</xdr:rowOff>
    </xdr:from>
    <xdr:ext cx="1477108" cy="321734"/>
    <xdr:sp macro="" textlink="">
      <xdr:nvSpPr>
        <xdr:cNvPr id="9" name="TextBox 8"/>
        <xdr:cNvSpPr txBox="1"/>
      </xdr:nvSpPr>
      <xdr:spPr>
        <a:xfrm>
          <a:off x="12139246" y="6049109"/>
          <a:ext cx="1477108" cy="32173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i-FI" sz="1200" b="1"/>
            <a:t>Nykyrenkain, Sampo</a:t>
          </a:r>
        </a:p>
        <a:p>
          <a:endParaRPr lang="fi-FI" sz="1200" b="1"/>
        </a:p>
        <a:p>
          <a:endParaRPr lang="fi-FI" sz="1100"/>
        </a:p>
      </xdr:txBody>
    </xdr:sp>
    <xdr:clientData/>
  </xdr:oneCellAnchor>
  <xdr:oneCellAnchor>
    <xdr:from>
      <xdr:col>18</xdr:col>
      <xdr:colOff>592016</xdr:colOff>
      <xdr:row>27</xdr:row>
      <xdr:rowOff>35170</xdr:rowOff>
    </xdr:from>
    <xdr:ext cx="2485292" cy="321734"/>
    <xdr:sp macro="" textlink="">
      <xdr:nvSpPr>
        <xdr:cNvPr id="10" name="TextBox 9"/>
        <xdr:cNvSpPr txBox="1"/>
      </xdr:nvSpPr>
      <xdr:spPr>
        <a:xfrm>
          <a:off x="13569462" y="5392616"/>
          <a:ext cx="2485292" cy="321734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i-FI" sz="1200" b="1"/>
            <a:t>Tavoite, NH</a:t>
          </a:r>
          <a:r>
            <a:rPr lang="fi-FI" sz="1200" b="1" baseline="0"/>
            <a:t> paremmmilla renkailla</a:t>
          </a:r>
        </a:p>
        <a:p>
          <a:endParaRPr lang="fi-FI" sz="1200" b="1"/>
        </a:p>
        <a:p>
          <a:endParaRPr lang="fi-FI" sz="1200" b="1"/>
        </a:p>
        <a:p>
          <a:endParaRPr lang="fi-FI" sz="1100"/>
        </a:p>
      </xdr:txBody>
    </xdr:sp>
    <xdr:clientData/>
  </xdr:oneCellAnchor>
  <xdr:twoCellAnchor editAs="oneCell">
    <xdr:from>
      <xdr:col>5</xdr:col>
      <xdr:colOff>0</xdr:colOff>
      <xdr:row>38</xdr:row>
      <xdr:rowOff>181707</xdr:rowOff>
    </xdr:from>
    <xdr:to>
      <xdr:col>12</xdr:col>
      <xdr:colOff>307573</xdr:colOff>
      <xdr:row>50</xdr:row>
      <xdr:rowOff>17585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253154" y="7537938"/>
          <a:ext cx="6509081" cy="219221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17585</xdr:colOff>
      <xdr:row>0</xdr:row>
      <xdr:rowOff>72537</xdr:rowOff>
    </xdr:from>
    <xdr:to>
      <xdr:col>8</xdr:col>
      <xdr:colOff>1308631</xdr:colOff>
      <xdr:row>2</xdr:row>
      <xdr:rowOff>109815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0" y="72537"/>
          <a:ext cx="1291046" cy="435863"/>
        </a:xfrm>
        <a:prstGeom prst="rect">
          <a:avLst/>
        </a:prstGeom>
      </xdr:spPr>
    </xdr:pic>
    <xdr:clientData/>
  </xdr:twoCellAnchor>
  <xdr:twoCellAnchor>
    <xdr:from>
      <xdr:col>13</xdr:col>
      <xdr:colOff>64770</xdr:colOff>
      <xdr:row>1</xdr:row>
      <xdr:rowOff>206692</xdr:rowOff>
    </xdr:from>
    <xdr:to>
      <xdr:col>20</xdr:col>
      <xdr:colOff>350520</xdr:colOff>
      <xdr:row>20</xdr:row>
      <xdr:rowOff>133350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392430</xdr:colOff>
      <xdr:row>1</xdr:row>
      <xdr:rowOff>211455</xdr:rowOff>
    </xdr:from>
    <xdr:to>
      <xdr:col>29</xdr:col>
      <xdr:colOff>9525</xdr:colOff>
      <xdr:row>20</xdr:row>
      <xdr:rowOff>152400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78105</xdr:colOff>
      <xdr:row>20</xdr:row>
      <xdr:rowOff>150495</xdr:rowOff>
    </xdr:from>
    <xdr:to>
      <xdr:col>20</xdr:col>
      <xdr:colOff>382905</xdr:colOff>
      <xdr:row>39</xdr:row>
      <xdr:rowOff>145733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17</xdr:col>
      <xdr:colOff>482795</xdr:colOff>
      <xdr:row>26</xdr:row>
      <xdr:rowOff>76199</xdr:rowOff>
    </xdr:from>
    <xdr:ext cx="1401346" cy="251989"/>
    <xdr:sp macro="" textlink="">
      <xdr:nvSpPr>
        <xdr:cNvPr id="6" name="TextBox 5"/>
        <xdr:cNvSpPr txBox="1"/>
      </xdr:nvSpPr>
      <xdr:spPr>
        <a:xfrm>
          <a:off x="13518857" y="5251937"/>
          <a:ext cx="1401346" cy="25198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i-FI" sz="1100"/>
            <a:t>Mitas SFT 650/65R38</a:t>
          </a:r>
        </a:p>
      </xdr:txBody>
    </xdr:sp>
    <xdr:clientData/>
  </xdr:oneCellAnchor>
  <xdr:oneCellAnchor>
    <xdr:from>
      <xdr:col>17</xdr:col>
      <xdr:colOff>509113</xdr:colOff>
      <xdr:row>27</xdr:row>
      <xdr:rowOff>156738</xdr:rowOff>
    </xdr:from>
    <xdr:ext cx="1635512" cy="264560"/>
    <xdr:sp macro="" textlink="">
      <xdr:nvSpPr>
        <xdr:cNvPr id="7" name="TextBox 6"/>
        <xdr:cNvSpPr txBox="1"/>
      </xdr:nvSpPr>
      <xdr:spPr>
        <a:xfrm>
          <a:off x="13532386" y="5483811"/>
          <a:ext cx="1635512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BKT-Flecto VF 650/65R38</a:t>
          </a:r>
        </a:p>
      </xdr:txBody>
    </xdr:sp>
    <xdr:clientData/>
  </xdr:oneCellAnchor>
  <xdr:oneCellAnchor>
    <xdr:from>
      <xdr:col>17</xdr:col>
      <xdr:colOff>460112</xdr:colOff>
      <xdr:row>29</xdr:row>
      <xdr:rowOff>39740</xdr:rowOff>
    </xdr:from>
    <xdr:ext cx="1517147" cy="264560"/>
    <xdr:sp macro="" textlink="">
      <xdr:nvSpPr>
        <xdr:cNvPr id="8" name="TextBox 7"/>
        <xdr:cNvSpPr txBox="1"/>
      </xdr:nvSpPr>
      <xdr:spPr>
        <a:xfrm>
          <a:off x="13483385" y="5727031"/>
          <a:ext cx="1517147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Continental 460/85R38</a:t>
          </a:r>
        </a:p>
      </xdr:txBody>
    </xdr:sp>
    <xdr:clientData/>
  </xdr:oneCellAnchor>
  <xdr:oneCellAnchor>
    <xdr:from>
      <xdr:col>17</xdr:col>
      <xdr:colOff>476395</xdr:colOff>
      <xdr:row>30</xdr:row>
      <xdr:rowOff>128882</xdr:rowOff>
    </xdr:from>
    <xdr:ext cx="1750416" cy="264560"/>
    <xdr:sp macro="" textlink="">
      <xdr:nvSpPr>
        <xdr:cNvPr id="9" name="TextBox 8"/>
        <xdr:cNvSpPr txBox="1"/>
      </xdr:nvSpPr>
      <xdr:spPr>
        <a:xfrm>
          <a:off x="13499668" y="5996282"/>
          <a:ext cx="1750416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Trelleborg</a:t>
          </a:r>
          <a:r>
            <a:rPr lang="fi-FI" sz="1100" baseline="0"/>
            <a:t> T410 460/85R38</a:t>
          </a:r>
          <a:endParaRPr lang="fi-FI" sz="1100"/>
        </a:p>
      </xdr:txBody>
    </xdr:sp>
    <xdr:clientData/>
  </xdr:oneCellAnchor>
  <xdr:twoCellAnchor editAs="oneCell">
    <xdr:from>
      <xdr:col>0</xdr:col>
      <xdr:colOff>0</xdr:colOff>
      <xdr:row>28</xdr:row>
      <xdr:rowOff>0</xdr:rowOff>
    </xdr:from>
    <xdr:to>
      <xdr:col>7</xdr:col>
      <xdr:colOff>457917</xdr:colOff>
      <xdr:row>38</xdr:row>
      <xdr:rowOff>82060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5539154"/>
          <a:ext cx="5791917" cy="1899137"/>
        </a:xfrm>
        <a:prstGeom prst="rect">
          <a:avLst/>
        </a:prstGeom>
      </xdr:spPr>
    </xdr:pic>
    <xdr:clientData/>
  </xdr:twoCellAnchor>
  <xdr:twoCellAnchor editAs="oneCell">
    <xdr:from>
      <xdr:col>7</xdr:col>
      <xdr:colOff>474784</xdr:colOff>
      <xdr:row>29</xdr:row>
      <xdr:rowOff>169984</xdr:rowOff>
    </xdr:from>
    <xdr:to>
      <xdr:col>10</xdr:col>
      <xdr:colOff>501455</xdr:colOff>
      <xdr:row>36</xdr:row>
      <xdr:rowOff>46893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08784" y="5890846"/>
          <a:ext cx="3514286" cy="1148862"/>
        </a:xfrm>
        <a:prstGeom prst="rect">
          <a:avLst/>
        </a:prstGeom>
      </xdr:spPr>
    </xdr:pic>
    <xdr:clientData/>
  </xdr:twoCellAnchor>
  <xdr:twoCellAnchor editAs="oneCell">
    <xdr:from>
      <xdr:col>7</xdr:col>
      <xdr:colOff>504092</xdr:colOff>
      <xdr:row>28</xdr:row>
      <xdr:rowOff>117232</xdr:rowOff>
    </xdr:from>
    <xdr:to>
      <xdr:col>10</xdr:col>
      <xdr:colOff>549810</xdr:colOff>
      <xdr:row>30</xdr:row>
      <xdr:rowOff>10960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838092" y="5656386"/>
          <a:ext cx="3533333" cy="257143"/>
        </a:xfrm>
        <a:prstGeom prst="rect">
          <a:avLst/>
        </a:prstGeom>
      </xdr:spPr>
    </xdr:pic>
    <xdr:clientData/>
  </xdr:twoCellAnchor>
  <xdr:twoCellAnchor editAs="oneCell">
    <xdr:from>
      <xdr:col>1</xdr:col>
      <xdr:colOff>638908</xdr:colOff>
      <xdr:row>39</xdr:row>
      <xdr:rowOff>164123</xdr:rowOff>
    </xdr:from>
    <xdr:to>
      <xdr:col>10</xdr:col>
      <xdr:colOff>615462</xdr:colOff>
      <xdr:row>47</xdr:row>
      <xdr:rowOff>196638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34308" y="7702061"/>
          <a:ext cx="7502769" cy="1609269"/>
        </a:xfrm>
        <a:prstGeom prst="rect">
          <a:avLst/>
        </a:prstGeom>
      </xdr:spPr>
    </xdr:pic>
    <xdr:clientData/>
  </xdr:twoCellAnchor>
  <xdr:twoCellAnchor editAs="oneCell">
    <xdr:from>
      <xdr:col>3</xdr:col>
      <xdr:colOff>87924</xdr:colOff>
      <xdr:row>49</xdr:row>
      <xdr:rowOff>23448</xdr:rowOff>
    </xdr:from>
    <xdr:to>
      <xdr:col>11</xdr:col>
      <xdr:colOff>410309</xdr:colOff>
      <xdr:row>60</xdr:row>
      <xdr:rowOff>4234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2625970" y="9536725"/>
          <a:ext cx="7367954" cy="217300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42</xdr:row>
      <xdr:rowOff>200890</xdr:rowOff>
    </xdr:from>
    <xdr:to>
      <xdr:col>21</xdr:col>
      <xdr:colOff>51586</xdr:colOff>
      <xdr:row>52</xdr:row>
      <xdr:rowOff>6926</xdr:rowOff>
    </xdr:to>
    <xdr:pic>
      <xdr:nvPicPr>
        <xdr:cNvPr id="15" name="Picture 14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0529455" y="8271163"/>
          <a:ext cx="5039222" cy="181494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17585</xdr:colOff>
      <xdr:row>0</xdr:row>
      <xdr:rowOff>72537</xdr:rowOff>
    </xdr:from>
    <xdr:to>
      <xdr:col>8</xdr:col>
      <xdr:colOff>1308631</xdr:colOff>
      <xdr:row>2</xdr:row>
      <xdr:rowOff>109815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8345" y="72537"/>
          <a:ext cx="1291046" cy="433518"/>
        </a:xfrm>
        <a:prstGeom prst="rect">
          <a:avLst/>
        </a:prstGeom>
      </xdr:spPr>
    </xdr:pic>
    <xdr:clientData/>
  </xdr:twoCellAnchor>
  <xdr:twoCellAnchor>
    <xdr:from>
      <xdr:col>13</xdr:col>
      <xdr:colOff>64770</xdr:colOff>
      <xdr:row>1</xdr:row>
      <xdr:rowOff>206692</xdr:rowOff>
    </xdr:from>
    <xdr:to>
      <xdr:col>20</xdr:col>
      <xdr:colOff>350520</xdr:colOff>
      <xdr:row>20</xdr:row>
      <xdr:rowOff>133350</xdr:rowOff>
    </xdr:to>
    <xdr:graphicFrame macro="">
      <xdr:nvGraphicFramePr>
        <xdr:cNvPr id="3" name="Kaavi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392430</xdr:colOff>
      <xdr:row>1</xdr:row>
      <xdr:rowOff>211455</xdr:rowOff>
    </xdr:from>
    <xdr:to>
      <xdr:col>29</xdr:col>
      <xdr:colOff>9525</xdr:colOff>
      <xdr:row>20</xdr:row>
      <xdr:rowOff>152400</xdr:rowOff>
    </xdr:to>
    <xdr:graphicFrame macro="">
      <xdr:nvGraphicFramePr>
        <xdr:cNvPr id="4" name="Kaavi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78105</xdr:colOff>
      <xdr:row>20</xdr:row>
      <xdr:rowOff>150495</xdr:rowOff>
    </xdr:from>
    <xdr:to>
      <xdr:col>20</xdr:col>
      <xdr:colOff>382905</xdr:colOff>
      <xdr:row>39</xdr:row>
      <xdr:rowOff>145733</xdr:rowOff>
    </xdr:to>
    <xdr:graphicFrame macro="">
      <xdr:nvGraphicFramePr>
        <xdr:cNvPr id="5" name="Kaavi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17</xdr:col>
      <xdr:colOff>482795</xdr:colOff>
      <xdr:row>26</xdr:row>
      <xdr:rowOff>76199</xdr:rowOff>
    </xdr:from>
    <xdr:ext cx="1401346" cy="251989"/>
    <xdr:sp macro="" textlink="">
      <xdr:nvSpPr>
        <xdr:cNvPr id="6" name="TextBox 5"/>
        <xdr:cNvSpPr txBox="1"/>
      </xdr:nvSpPr>
      <xdr:spPr>
        <a:xfrm>
          <a:off x="13512995" y="5257799"/>
          <a:ext cx="1401346" cy="251989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fi-FI" sz="1100"/>
            <a:t>Mitas SFT 650/65R38</a:t>
          </a:r>
        </a:p>
      </xdr:txBody>
    </xdr:sp>
    <xdr:clientData/>
  </xdr:oneCellAnchor>
  <xdr:oneCellAnchor>
    <xdr:from>
      <xdr:col>17</xdr:col>
      <xdr:colOff>488331</xdr:colOff>
      <xdr:row>28</xdr:row>
      <xdr:rowOff>87466</xdr:rowOff>
    </xdr:from>
    <xdr:ext cx="1635512" cy="264560"/>
    <xdr:sp macro="" textlink="">
      <xdr:nvSpPr>
        <xdr:cNvPr id="7" name="TextBox 6"/>
        <xdr:cNvSpPr txBox="1"/>
      </xdr:nvSpPr>
      <xdr:spPr>
        <a:xfrm>
          <a:off x="13518531" y="5634826"/>
          <a:ext cx="1635512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BKT-Flecto VF 650/65R38</a:t>
          </a:r>
        </a:p>
      </xdr:txBody>
    </xdr:sp>
    <xdr:clientData/>
  </xdr:oneCellAnchor>
  <xdr:oneCellAnchor>
    <xdr:from>
      <xdr:col>17</xdr:col>
      <xdr:colOff>475566</xdr:colOff>
      <xdr:row>29</xdr:row>
      <xdr:rowOff>138853</xdr:rowOff>
    </xdr:from>
    <xdr:ext cx="1776897" cy="264560"/>
    <xdr:sp macro="" textlink="">
      <xdr:nvSpPr>
        <xdr:cNvPr id="8" name="TextBox 7"/>
        <xdr:cNvSpPr txBox="1"/>
      </xdr:nvSpPr>
      <xdr:spPr>
        <a:xfrm>
          <a:off x="13511628" y="5859715"/>
          <a:ext cx="1776897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Michelin</a:t>
          </a:r>
          <a:r>
            <a:rPr lang="fi-FI" sz="1100" baseline="0"/>
            <a:t> XeoBib </a:t>
          </a:r>
          <a:r>
            <a:rPr lang="fi-FI" sz="1100"/>
            <a:t>650/60R38</a:t>
          </a:r>
        </a:p>
      </xdr:txBody>
    </xdr:sp>
    <xdr:clientData/>
  </xdr:oneCellAnchor>
  <xdr:oneCellAnchor>
    <xdr:from>
      <xdr:col>17</xdr:col>
      <xdr:colOff>538740</xdr:colOff>
      <xdr:row>32</xdr:row>
      <xdr:rowOff>73464</xdr:rowOff>
    </xdr:from>
    <xdr:ext cx="1871025" cy="264560"/>
    <xdr:sp macro="" textlink="">
      <xdr:nvSpPr>
        <xdr:cNvPr id="9" name="TextBox 8"/>
        <xdr:cNvSpPr txBox="1"/>
      </xdr:nvSpPr>
      <xdr:spPr>
        <a:xfrm>
          <a:off x="13574802" y="6339449"/>
          <a:ext cx="1871025" cy="264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i-FI" sz="1100"/>
            <a:t>Trelleborg</a:t>
          </a:r>
          <a:r>
            <a:rPr lang="fi-FI" sz="1100" baseline="0"/>
            <a:t> TM600 460/85R38</a:t>
          </a:r>
          <a:endParaRPr lang="fi-FI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raportti-miten-valtan-maan-tiivistymisen-maatalousrenkaiden-avulla" TargetMode="External"/><Relationship Id="rId2" Type="http://schemas.openxmlformats.org/officeDocument/2006/relationships/hyperlink" Target="http://www.maan-kasvukunto.fi/" TargetMode="External"/><Relationship Id="rId1" Type="http://schemas.openxmlformats.org/officeDocument/2006/relationships/hyperlink" Target="https://konedata.net/traktorit/massey-ferguson/massey-ferguson-5425-5480-2007-13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helsinki.fi/fi/ruralia-instituutti/koulutus/maan-kasvukunto/laskurit-maan-tiivistymisriskien-maarittamiseen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raportti-miten-valtan-maan-tiivistymisen-maatalousrenkaiden-avulla" TargetMode="External"/><Relationship Id="rId2" Type="http://schemas.openxmlformats.org/officeDocument/2006/relationships/hyperlink" Target="http://www.maan-kasvukunto.fi/" TargetMode="External"/><Relationship Id="rId1" Type="http://schemas.openxmlformats.org/officeDocument/2006/relationships/hyperlink" Target="https://konedata.net/traktorit/massey-ferguson/massey-ferguson-5425-5480-2007-13/" TargetMode="External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helsinki.fi/fi/ruralia-instituutti/koulutus/maan-kasvukunto/laskurit-maan-tiivistymisriskien-maarittamiseen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raportti-miten-valtan-maan-tiivistymisen-maatalousrenkaiden-avulla" TargetMode="External"/><Relationship Id="rId2" Type="http://schemas.openxmlformats.org/officeDocument/2006/relationships/hyperlink" Target="http://www.maan-kasvukunto.fi/" TargetMode="External"/><Relationship Id="rId1" Type="http://schemas.openxmlformats.org/officeDocument/2006/relationships/hyperlink" Target="https://konedata.net/traktorit/massey-ferguson/massey-ferguson-5425-5480-2007-13/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helsinki.fi/fi/ruralia-instituutti/koulutus/maan-kasvukunto/laskurit-maan-tiivistymisriskien-maarittamiseen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laskurit-maan-tiivistymisriskien-maarittamiseen" TargetMode="External"/><Relationship Id="rId2" Type="http://schemas.openxmlformats.org/officeDocument/2006/relationships/hyperlink" Target="https://www.helsinki.fi/fi/ruralia-instituutti/koulutus/maan-kasvukunto/raportti-miten-valtan-maan-tiivistymisen-maatalousrenkaiden-avulla" TargetMode="External"/><Relationship Id="rId1" Type="http://schemas.openxmlformats.org/officeDocument/2006/relationships/hyperlink" Target="http://www.maan-kasvukunto.fi/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an-kasvukunto.fi/" TargetMode="External"/><Relationship Id="rId7" Type="http://schemas.openxmlformats.org/officeDocument/2006/relationships/drawing" Target="../drawings/drawing5.xml"/><Relationship Id="rId2" Type="http://schemas.openxmlformats.org/officeDocument/2006/relationships/hyperlink" Target="https://vredesteintyres.com.au/app-pdfs/948F-Vredestein-Data-Sheet-80045-R-26.5-IMP-174-D-TL-FLOTATION-PRO.pdf" TargetMode="External"/><Relationship Id="rId1" Type="http://schemas.openxmlformats.org/officeDocument/2006/relationships/hyperlink" Target="https://www.vredestein.se/agricultural/tyre-finder/" TargetMode="External"/><Relationship Id="rId6" Type="http://schemas.openxmlformats.org/officeDocument/2006/relationships/printerSettings" Target="../printerSettings/printerSettings5.bin"/><Relationship Id="rId5" Type="http://schemas.openxmlformats.org/officeDocument/2006/relationships/hyperlink" Target="https://www.helsinki.fi/fi/ruralia-instituutti/koulutus/maan-kasvukunto/laskurit-maan-tiivistymisriskien-maarittamiseen" TargetMode="External"/><Relationship Id="rId4" Type="http://schemas.openxmlformats.org/officeDocument/2006/relationships/hyperlink" Target="https://www.helsinki.fi/fi/ruralia-instituutti/koulutus/maan-kasvukunto/raportti-miten-valtan-maan-tiivistymisen-maatalousrenkaiden-avulla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laskurit-maan-tiivistymisriskien-maarittamiseen" TargetMode="External"/><Relationship Id="rId2" Type="http://schemas.openxmlformats.org/officeDocument/2006/relationships/hyperlink" Target="https://www.helsinki.fi/fi/ruralia-instituutti/koulutus/maan-kasvukunto/raportti-miten-valtan-maan-tiivistymisen-maatalousrenkaiden-avulla" TargetMode="External"/><Relationship Id="rId1" Type="http://schemas.openxmlformats.org/officeDocument/2006/relationships/hyperlink" Target="http://www.maan-kasvukunto.fi/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laskurit-maan-tiivistymisriskien-maarittamiseen" TargetMode="External"/><Relationship Id="rId2" Type="http://schemas.openxmlformats.org/officeDocument/2006/relationships/hyperlink" Target="https://www.helsinki.fi/fi/ruralia-instituutti/koulutus/maan-kasvukunto/raportti-miten-valtan-maan-tiivistymisen-maatalousrenkaiden-avulla" TargetMode="External"/><Relationship Id="rId1" Type="http://schemas.openxmlformats.org/officeDocument/2006/relationships/hyperlink" Target="http://www.maan-kasvukunto.fi/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lsinki.fi/fi/ruralia-instituutti/koulutus/maan-kasvukunto/laskurit-maan-tiivistymisriskien-maarittamiseen" TargetMode="External"/><Relationship Id="rId2" Type="http://schemas.openxmlformats.org/officeDocument/2006/relationships/hyperlink" Target="https://www.helsinki.fi/fi/ruralia-instituutti/koulutus/maan-kasvukunto/raportti-miten-valtan-maan-tiivistymisen-maatalousrenkaiden-avulla" TargetMode="External"/><Relationship Id="rId1" Type="http://schemas.openxmlformats.org/officeDocument/2006/relationships/hyperlink" Target="http://www.maan-kasvukunto.fi/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zoomScale="110" zoomScaleNormal="110" workbookViewId="0">
      <selection activeCell="A79" sqref="A79"/>
    </sheetView>
  </sheetViews>
  <sheetFormatPr defaultRowHeight="14.4" x14ac:dyDescent="0.3"/>
  <cols>
    <col min="1" max="1" width="18.88671875" customWidth="1"/>
    <col min="2" max="2" width="9.5546875" customWidth="1"/>
    <col min="3" max="3" width="8.5546875" customWidth="1"/>
    <col min="4" max="5" width="9.33203125" customWidth="1"/>
    <col min="6" max="6" width="11.6640625" customWidth="1"/>
    <col min="7" max="7" width="10.44140625" customWidth="1"/>
    <col min="8" max="8" width="10.88671875" customWidth="1"/>
    <col min="9" max="9" width="27" customWidth="1"/>
    <col min="10" max="10" width="13" customWidth="1"/>
    <col min="11" max="11" width="11.10937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23</v>
      </c>
      <c r="N2" s="43" t="s">
        <v>228</v>
      </c>
    </row>
    <row r="3" spans="1:32" x14ac:dyDescent="0.3">
      <c r="A3" s="19" t="s">
        <v>24</v>
      </c>
      <c r="B3" s="35" t="s">
        <v>42</v>
      </c>
      <c r="C3" s="20"/>
      <c r="E3" s="19" t="s">
        <v>26</v>
      </c>
      <c r="F3" s="35" t="s">
        <v>118</v>
      </c>
    </row>
    <row r="4" spans="1:32" x14ac:dyDescent="0.3">
      <c r="A4" s="19" t="s">
        <v>25</v>
      </c>
      <c r="B4" s="36" t="s">
        <v>132</v>
      </c>
      <c r="E4" s="25"/>
      <c r="F4" s="20"/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29</v>
      </c>
      <c r="E5" s="8" t="s">
        <v>32</v>
      </c>
      <c r="F5" s="7" t="s">
        <v>12</v>
      </c>
      <c r="G5" s="8" t="s">
        <v>31</v>
      </c>
      <c r="H5" s="7" t="s">
        <v>41</v>
      </c>
      <c r="I5" s="7" t="s">
        <v>13</v>
      </c>
      <c r="J5" s="7" t="s">
        <v>34</v>
      </c>
      <c r="K5" s="7" t="s">
        <v>35</v>
      </c>
      <c r="L5" s="28" t="s">
        <v>36</v>
      </c>
      <c r="AC5" s="8" t="s">
        <v>30</v>
      </c>
    </row>
    <row r="6" spans="1:32" x14ac:dyDescent="0.3">
      <c r="A6" s="9" t="s">
        <v>85</v>
      </c>
      <c r="B6" s="9">
        <v>7200</v>
      </c>
      <c r="C6" s="10" t="s">
        <v>10</v>
      </c>
      <c r="D6" s="11">
        <v>0.79</v>
      </c>
      <c r="E6" s="44">
        <f>D6*B6</f>
        <v>5688</v>
      </c>
      <c r="F6" s="9">
        <v>0</v>
      </c>
      <c r="G6" s="26">
        <f t="shared" ref="G6:G13" si="0">E6/(2+2*F6)</f>
        <v>2844</v>
      </c>
      <c r="H6" s="9">
        <v>1.5</v>
      </c>
      <c r="I6" s="37" t="s">
        <v>113</v>
      </c>
      <c r="J6" s="31">
        <v>0.92</v>
      </c>
      <c r="K6" s="31">
        <v>1.6</v>
      </c>
      <c r="L6" s="29">
        <f>J6/K6</f>
        <v>0.57499999999999996</v>
      </c>
      <c r="AC6" s="12">
        <f t="shared" ref="AC6:AC13" si="1">H6*100</f>
        <v>150</v>
      </c>
      <c r="AD6" s="37"/>
    </row>
    <row r="7" spans="1:32" x14ac:dyDescent="0.3">
      <c r="A7" s="9" t="s">
        <v>198</v>
      </c>
      <c r="B7" s="9"/>
      <c r="C7" s="10" t="s">
        <v>11</v>
      </c>
      <c r="D7" s="11">
        <f>1-D6</f>
        <v>0.20999999999999996</v>
      </c>
      <c r="E7" s="44">
        <f>D7*B6</f>
        <v>1511.9999999999998</v>
      </c>
      <c r="F7" s="9">
        <v>0</v>
      </c>
      <c r="G7" s="26">
        <f t="shared" si="0"/>
        <v>755.99999999999989</v>
      </c>
      <c r="H7" s="9">
        <v>1.5</v>
      </c>
      <c r="I7" s="37" t="s">
        <v>114</v>
      </c>
      <c r="J7" s="31">
        <v>0.84</v>
      </c>
      <c r="K7" s="31">
        <v>1.6</v>
      </c>
      <c r="L7" s="29">
        <f t="shared" ref="L7:L13" si="2">J7/K7</f>
        <v>0.52499999999999991</v>
      </c>
      <c r="AC7" s="12">
        <f t="shared" si="1"/>
        <v>150</v>
      </c>
      <c r="AD7" s="22"/>
    </row>
    <row r="8" spans="1:32" x14ac:dyDescent="0.3">
      <c r="A8" s="13" t="s">
        <v>86</v>
      </c>
      <c r="B8" s="13">
        <v>6400</v>
      </c>
      <c r="C8" s="10" t="s">
        <v>10</v>
      </c>
      <c r="D8" s="14">
        <v>0.8</v>
      </c>
      <c r="E8" s="10">
        <f>D8*B8</f>
        <v>5120</v>
      </c>
      <c r="F8" s="13">
        <v>0</v>
      </c>
      <c r="G8" s="26">
        <f t="shared" si="0"/>
        <v>2560</v>
      </c>
      <c r="H8" s="13">
        <v>1.5</v>
      </c>
      <c r="I8" s="37" t="s">
        <v>113</v>
      </c>
      <c r="J8" s="33">
        <v>0.92</v>
      </c>
      <c r="K8" s="33">
        <v>3.3</v>
      </c>
      <c r="L8" s="29">
        <f t="shared" si="2"/>
        <v>0.27878787878787881</v>
      </c>
      <c r="AC8" s="12">
        <f t="shared" si="1"/>
        <v>150</v>
      </c>
      <c r="AD8" s="22"/>
    </row>
    <row r="9" spans="1:32" x14ac:dyDescent="0.3">
      <c r="A9" s="13" t="s">
        <v>199</v>
      </c>
      <c r="B9" s="13"/>
      <c r="C9" s="10" t="s">
        <v>11</v>
      </c>
      <c r="D9" s="14">
        <f>1-D8</f>
        <v>0.19999999999999996</v>
      </c>
      <c r="E9" s="10">
        <f>D9*B8</f>
        <v>1279.9999999999998</v>
      </c>
      <c r="F9" s="13">
        <v>0</v>
      </c>
      <c r="G9" s="26">
        <f t="shared" si="0"/>
        <v>639.99999999999989</v>
      </c>
      <c r="H9" s="13">
        <v>1.5</v>
      </c>
      <c r="I9" s="37" t="s">
        <v>114</v>
      </c>
      <c r="J9" s="33">
        <v>0.84</v>
      </c>
      <c r="K9" s="33">
        <v>3.3</v>
      </c>
      <c r="L9" s="29">
        <f t="shared" si="2"/>
        <v>0.25454545454545457</v>
      </c>
      <c r="AC9" s="12">
        <f t="shared" si="1"/>
        <v>150</v>
      </c>
      <c r="AD9" s="38"/>
    </row>
    <row r="10" spans="1:32" x14ac:dyDescent="0.3">
      <c r="A10" s="15" t="s">
        <v>88</v>
      </c>
      <c r="B10" s="15">
        <v>6400</v>
      </c>
      <c r="C10" s="10" t="s">
        <v>10</v>
      </c>
      <c r="D10" s="16">
        <v>0.7</v>
      </c>
      <c r="E10" s="10">
        <f>D10*B10</f>
        <v>4480</v>
      </c>
      <c r="F10" s="15">
        <v>0</v>
      </c>
      <c r="G10" s="26">
        <f t="shared" si="0"/>
        <v>2240</v>
      </c>
      <c r="H10" s="15">
        <v>1.5</v>
      </c>
      <c r="I10" s="37" t="s">
        <v>113</v>
      </c>
      <c r="J10" s="34">
        <v>0.92</v>
      </c>
      <c r="K10" s="34">
        <v>5.2</v>
      </c>
      <c r="L10" s="29">
        <f t="shared" si="2"/>
        <v>0.17692307692307693</v>
      </c>
      <c r="AC10" s="12">
        <f t="shared" si="1"/>
        <v>150</v>
      </c>
      <c r="AD10" s="38"/>
    </row>
    <row r="11" spans="1:32" x14ac:dyDescent="0.3">
      <c r="A11" s="15" t="s">
        <v>201</v>
      </c>
      <c r="B11" s="15"/>
      <c r="C11" s="10" t="s">
        <v>11</v>
      </c>
      <c r="D11" s="16">
        <f>1-D10</f>
        <v>0.30000000000000004</v>
      </c>
      <c r="E11" s="24">
        <f>D11*B10</f>
        <v>1920.0000000000002</v>
      </c>
      <c r="F11" s="15">
        <v>0</v>
      </c>
      <c r="G11" s="26">
        <f t="shared" si="0"/>
        <v>960.00000000000011</v>
      </c>
      <c r="H11" s="15">
        <v>1.5</v>
      </c>
      <c r="I11" s="37" t="s">
        <v>114</v>
      </c>
      <c r="J11" s="34">
        <v>0.84</v>
      </c>
      <c r="K11" s="34">
        <v>5.2</v>
      </c>
      <c r="L11" s="29">
        <f t="shared" si="2"/>
        <v>0.16153846153846152</v>
      </c>
      <c r="AC11" s="12">
        <f t="shared" si="1"/>
        <v>150</v>
      </c>
      <c r="AD11" s="39"/>
    </row>
    <row r="12" spans="1:32" x14ac:dyDescent="0.3">
      <c r="A12" s="17" t="s">
        <v>89</v>
      </c>
      <c r="B12" s="17">
        <v>6150</v>
      </c>
      <c r="C12" s="10" t="s">
        <v>10</v>
      </c>
      <c r="D12" s="18">
        <v>0.7</v>
      </c>
      <c r="E12" s="51">
        <f>D12*B12</f>
        <v>4305</v>
      </c>
      <c r="F12" s="17">
        <v>0</v>
      </c>
      <c r="G12" s="26">
        <f t="shared" si="0"/>
        <v>2152.5</v>
      </c>
      <c r="H12" s="17">
        <v>1.5</v>
      </c>
      <c r="I12" s="37" t="s">
        <v>113</v>
      </c>
      <c r="J12" s="32">
        <v>0.92</v>
      </c>
      <c r="K12" s="32">
        <v>3</v>
      </c>
      <c r="L12" s="29">
        <f t="shared" si="2"/>
        <v>0.3066666666666667</v>
      </c>
      <c r="AC12" s="12">
        <f t="shared" si="1"/>
        <v>150</v>
      </c>
      <c r="AD12" s="22"/>
    </row>
    <row r="13" spans="1:32" x14ac:dyDescent="0.3">
      <c r="A13" s="17" t="s">
        <v>202</v>
      </c>
      <c r="B13" s="17"/>
      <c r="C13" s="10" t="s">
        <v>11</v>
      </c>
      <c r="D13" s="18">
        <f>1-D12</f>
        <v>0.30000000000000004</v>
      </c>
      <c r="E13" s="10">
        <f>D13*B12</f>
        <v>1845.0000000000002</v>
      </c>
      <c r="F13" s="17">
        <v>0</v>
      </c>
      <c r="G13" s="26">
        <f t="shared" si="0"/>
        <v>922.50000000000011</v>
      </c>
      <c r="H13" s="17">
        <v>1.5</v>
      </c>
      <c r="I13" s="37" t="s">
        <v>114</v>
      </c>
      <c r="J13" s="32">
        <v>0.84</v>
      </c>
      <c r="K13" s="32">
        <v>3</v>
      </c>
      <c r="L13" s="29">
        <f t="shared" si="2"/>
        <v>0.27999999999999997</v>
      </c>
      <c r="AC13" s="12">
        <f t="shared" si="1"/>
        <v>150</v>
      </c>
      <c r="AD13" s="37"/>
    </row>
    <row r="14" spans="1:32" x14ac:dyDescent="0.3">
      <c r="A14" s="19" t="s">
        <v>33</v>
      </c>
    </row>
    <row r="15" spans="1:32" x14ac:dyDescent="0.3">
      <c r="A15" s="30" t="s">
        <v>149</v>
      </c>
      <c r="AD15" t="s">
        <v>37</v>
      </c>
    </row>
    <row r="16" spans="1:32" x14ac:dyDescent="0.3">
      <c r="A16" s="30" t="s">
        <v>212</v>
      </c>
      <c r="AD16" t="s">
        <v>38</v>
      </c>
      <c r="AE16" t="s">
        <v>39</v>
      </c>
      <c r="AF16" t="s">
        <v>40</v>
      </c>
    </row>
    <row r="17" spans="1:32" x14ac:dyDescent="0.3">
      <c r="A17" s="30" t="s">
        <v>116</v>
      </c>
      <c r="AD17">
        <v>0</v>
      </c>
      <c r="AE17">
        <v>400</v>
      </c>
      <c r="AF17">
        <v>4</v>
      </c>
    </row>
    <row r="18" spans="1:32" x14ac:dyDescent="0.3">
      <c r="A18" s="49" t="s">
        <v>173</v>
      </c>
    </row>
    <row r="19" spans="1:32" x14ac:dyDescent="0.3">
      <c r="A19" s="49" t="s">
        <v>209</v>
      </c>
    </row>
    <row r="22" spans="1:32" x14ac:dyDescent="0.3">
      <c r="A22" s="30"/>
    </row>
    <row r="23" spans="1:32" ht="15" customHeight="1" x14ac:dyDescent="0.35">
      <c r="A23" t="s">
        <v>115</v>
      </c>
      <c r="V23" s="1" t="s">
        <v>0</v>
      </c>
      <c r="W23" s="27" t="s">
        <v>21</v>
      </c>
    </row>
    <row r="24" spans="1:32" ht="15" customHeight="1" x14ac:dyDescent="0.35">
      <c r="A24" s="6" t="s">
        <v>148</v>
      </c>
      <c r="V24" s="2" t="s">
        <v>1</v>
      </c>
      <c r="W24" s="27" t="s">
        <v>22</v>
      </c>
    </row>
    <row r="25" spans="1:32" ht="15" customHeight="1" x14ac:dyDescent="0.35">
      <c r="A25" t="s">
        <v>111</v>
      </c>
      <c r="V25" s="3" t="s">
        <v>2</v>
      </c>
      <c r="W25" s="27" t="s">
        <v>27</v>
      </c>
    </row>
    <row r="26" spans="1:32" ht="15" customHeight="1" x14ac:dyDescent="0.35">
      <c r="A26" t="s">
        <v>110</v>
      </c>
      <c r="V26" s="4" t="s">
        <v>3</v>
      </c>
      <c r="W26" s="27" t="s">
        <v>28</v>
      </c>
    </row>
    <row r="27" spans="1:32" x14ac:dyDescent="0.3">
      <c r="A27" t="s">
        <v>112</v>
      </c>
    </row>
    <row r="29" spans="1:32" x14ac:dyDescent="0.3">
      <c r="A29" t="s">
        <v>230</v>
      </c>
    </row>
    <row r="31" spans="1:32" x14ac:dyDescent="0.3">
      <c r="A31" s="5"/>
    </row>
    <row r="32" spans="1:3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61</v>
      </c>
    </row>
    <row r="43" spans="1:1" ht="15.6" x14ac:dyDescent="0.3">
      <c r="A43" s="40" t="s">
        <v>62</v>
      </c>
    </row>
    <row r="44" spans="1:1" ht="15.6" x14ac:dyDescent="0.3">
      <c r="A44" s="41" t="s">
        <v>229</v>
      </c>
    </row>
    <row r="45" spans="1:1" ht="15.6" x14ac:dyDescent="0.3">
      <c r="A45" s="40" t="s">
        <v>72</v>
      </c>
    </row>
    <row r="46" spans="1:1" ht="15.6" x14ac:dyDescent="0.3">
      <c r="A46" s="40" t="s">
        <v>174</v>
      </c>
    </row>
    <row r="47" spans="1:1" ht="15.6" x14ac:dyDescent="0.3">
      <c r="A47" s="41" t="s">
        <v>75</v>
      </c>
    </row>
    <row r="48" spans="1:1" ht="15.6" x14ac:dyDescent="0.3">
      <c r="A48" s="40" t="s">
        <v>63</v>
      </c>
    </row>
    <row r="49" spans="1:1" ht="15.6" x14ac:dyDescent="0.3">
      <c r="A49" s="41" t="s">
        <v>225</v>
      </c>
    </row>
    <row r="50" spans="1:1" ht="15.6" x14ac:dyDescent="0.3">
      <c r="A50" s="41" t="s">
        <v>175</v>
      </c>
    </row>
    <row r="51" spans="1:1" ht="15.6" x14ac:dyDescent="0.3">
      <c r="A51" s="40" t="s">
        <v>73</v>
      </c>
    </row>
    <row r="52" spans="1:1" ht="15.6" x14ac:dyDescent="0.3">
      <c r="A52" s="41" t="s">
        <v>176</v>
      </c>
    </row>
    <row r="53" spans="1:1" ht="15.6" x14ac:dyDescent="0.3">
      <c r="A53" s="40" t="s">
        <v>66</v>
      </c>
    </row>
    <row r="54" spans="1:1" ht="15.6" x14ac:dyDescent="0.3">
      <c r="A54" s="41" t="s">
        <v>177</v>
      </c>
    </row>
    <row r="55" spans="1:1" ht="15.6" x14ac:dyDescent="0.3">
      <c r="A55" s="40" t="s">
        <v>67</v>
      </c>
    </row>
    <row r="56" spans="1:1" ht="15.6" x14ac:dyDescent="0.3">
      <c r="A56" s="41" t="s">
        <v>171</v>
      </c>
    </row>
    <row r="57" spans="1:1" ht="15.6" x14ac:dyDescent="0.3">
      <c r="A57" s="40" t="s">
        <v>68</v>
      </c>
    </row>
    <row r="58" spans="1:1" ht="15.6" x14ac:dyDescent="0.3">
      <c r="A58" s="40" t="s">
        <v>69</v>
      </c>
    </row>
    <row r="59" spans="1:1" ht="15.6" x14ac:dyDescent="0.3">
      <c r="A59" s="41" t="s">
        <v>178</v>
      </c>
    </row>
    <row r="60" spans="1:1" ht="15.6" x14ac:dyDescent="0.3">
      <c r="A60" s="41" t="s">
        <v>179</v>
      </c>
    </row>
    <row r="61" spans="1:1" ht="15.6" x14ac:dyDescent="0.3">
      <c r="A61" s="41" t="s">
        <v>80</v>
      </c>
    </row>
    <row r="62" spans="1:1" ht="15.6" x14ac:dyDescent="0.3">
      <c r="A62" s="41" t="s">
        <v>76</v>
      </c>
    </row>
    <row r="63" spans="1:1" ht="15.6" x14ac:dyDescent="0.3">
      <c r="A63" s="42" t="s">
        <v>77</v>
      </c>
    </row>
    <row r="64" spans="1:1" ht="15.6" x14ac:dyDescent="0.3">
      <c r="A64" s="41" t="s">
        <v>78</v>
      </c>
    </row>
    <row r="65" spans="1:1" ht="15.6" x14ac:dyDescent="0.3">
      <c r="A65" s="41" t="s">
        <v>79</v>
      </c>
    </row>
    <row r="67" spans="1:1" x14ac:dyDescent="0.3">
      <c r="A67" s="5" t="s">
        <v>4</v>
      </c>
    </row>
    <row r="68" spans="1:1" x14ac:dyDescent="0.3">
      <c r="A68" t="s">
        <v>43</v>
      </c>
    </row>
    <row r="69" spans="1:1" x14ac:dyDescent="0.3">
      <c r="A69" t="s">
        <v>15</v>
      </c>
    </row>
    <row r="70" spans="1:1" x14ac:dyDescent="0.3">
      <c r="A70" t="s">
        <v>16</v>
      </c>
    </row>
    <row r="71" spans="1:1" x14ac:dyDescent="0.3">
      <c r="A71" t="s">
        <v>17</v>
      </c>
    </row>
    <row r="72" spans="1:1" x14ac:dyDescent="0.3">
      <c r="A72" t="s">
        <v>18</v>
      </c>
    </row>
    <row r="73" spans="1:1" x14ac:dyDescent="0.3">
      <c r="A73" s="6" t="s">
        <v>5</v>
      </c>
    </row>
    <row r="74" spans="1:1" x14ac:dyDescent="0.3">
      <c r="A74" s="6"/>
    </row>
    <row r="75" spans="1:1" x14ac:dyDescent="0.3">
      <c r="A75" t="s">
        <v>219</v>
      </c>
    </row>
    <row r="76" spans="1:1" x14ac:dyDescent="0.3">
      <c r="A76" t="s">
        <v>234</v>
      </c>
    </row>
    <row r="77" spans="1:1" x14ac:dyDescent="0.3">
      <c r="A77" s="6" t="s">
        <v>84</v>
      </c>
    </row>
    <row r="78" spans="1:1" x14ac:dyDescent="0.3">
      <c r="A78" t="s">
        <v>235</v>
      </c>
    </row>
    <row r="79" spans="1:1" x14ac:dyDescent="0.3">
      <c r="A79" s="6" t="s">
        <v>83</v>
      </c>
    </row>
    <row r="81" spans="2:2" x14ac:dyDescent="0.3">
      <c r="B81" t="s">
        <v>220</v>
      </c>
    </row>
    <row r="82" spans="2:2" x14ac:dyDescent="0.3">
      <c r="B82" t="s">
        <v>19</v>
      </c>
    </row>
    <row r="83" spans="2:2" x14ac:dyDescent="0.3">
      <c r="B83" s="6" t="s">
        <v>6</v>
      </c>
    </row>
    <row r="84" spans="2:2" x14ac:dyDescent="0.3">
      <c r="B84" s="6" t="s">
        <v>7</v>
      </c>
    </row>
    <row r="85" spans="2:2" x14ac:dyDescent="0.3">
      <c r="B85" s="6" t="s">
        <v>60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A24" r:id="rId1"/>
    <hyperlink ref="B85" r:id="rId2"/>
    <hyperlink ref="A77" r:id="rId3"/>
    <hyperlink ref="A79" r:id="rId4"/>
  </hyperlinks>
  <pageMargins left="0.25" right="0.25" top="0.75" bottom="0.75" header="0.3" footer="0.3"/>
  <pageSetup orientation="portrait" horizontalDpi="360" verticalDpi="360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zoomScale="130" zoomScaleNormal="130" workbookViewId="0">
      <selection activeCell="A77" sqref="A77"/>
    </sheetView>
  </sheetViews>
  <sheetFormatPr defaultRowHeight="14.4" x14ac:dyDescent="0.3"/>
  <cols>
    <col min="1" max="1" width="18.88671875" customWidth="1"/>
    <col min="2" max="2" width="9.5546875" customWidth="1"/>
    <col min="3" max="3" width="8.5546875" customWidth="1"/>
    <col min="4" max="5" width="9.33203125" customWidth="1"/>
    <col min="6" max="6" width="11.6640625" customWidth="1"/>
    <col min="7" max="7" width="10.44140625" customWidth="1"/>
    <col min="8" max="8" width="10.88671875" customWidth="1"/>
    <col min="9" max="9" width="27" customWidth="1"/>
    <col min="10" max="10" width="13" customWidth="1"/>
    <col min="11" max="11" width="11.109375" customWidth="1"/>
    <col min="13" max="13" width="10.5546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23</v>
      </c>
      <c r="N2" s="43" t="s">
        <v>228</v>
      </c>
    </row>
    <row r="3" spans="1:32" x14ac:dyDescent="0.3">
      <c r="A3" s="19" t="s">
        <v>24</v>
      </c>
      <c r="B3" s="35" t="s">
        <v>42</v>
      </c>
      <c r="C3" s="20"/>
      <c r="E3" s="19" t="s">
        <v>26</v>
      </c>
      <c r="F3" s="35" t="s">
        <v>119</v>
      </c>
    </row>
    <row r="4" spans="1:32" x14ac:dyDescent="0.3">
      <c r="A4" s="19" t="s">
        <v>25</v>
      </c>
      <c r="B4" s="36" t="s">
        <v>132</v>
      </c>
      <c r="E4" s="25"/>
      <c r="F4" s="20"/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29</v>
      </c>
      <c r="E5" s="8" t="s">
        <v>32</v>
      </c>
      <c r="F5" s="7" t="s">
        <v>12</v>
      </c>
      <c r="G5" s="8" t="s">
        <v>31</v>
      </c>
      <c r="H5" s="7" t="s">
        <v>41</v>
      </c>
      <c r="I5" s="7" t="s">
        <v>13</v>
      </c>
      <c r="J5" s="7" t="s">
        <v>34</v>
      </c>
      <c r="K5" s="7" t="s">
        <v>35</v>
      </c>
      <c r="L5" s="28" t="s">
        <v>36</v>
      </c>
      <c r="AC5" s="8" t="s">
        <v>30</v>
      </c>
    </row>
    <row r="6" spans="1:32" x14ac:dyDescent="0.3">
      <c r="A6" s="9" t="s">
        <v>85</v>
      </c>
      <c r="B6" s="9">
        <v>7200</v>
      </c>
      <c r="C6" s="10" t="s">
        <v>10</v>
      </c>
      <c r="D6" s="11">
        <v>0.79</v>
      </c>
      <c r="E6" s="44">
        <f>D6*B6</f>
        <v>5688</v>
      </c>
      <c r="F6" s="9">
        <v>0</v>
      </c>
      <c r="G6" s="26">
        <f>E6/(2+2*F6)</f>
        <v>2844</v>
      </c>
      <c r="H6" s="9">
        <v>1.2</v>
      </c>
      <c r="I6" s="37" t="s">
        <v>113</v>
      </c>
      <c r="J6" s="31">
        <v>0.92</v>
      </c>
      <c r="K6" s="31">
        <v>2</v>
      </c>
      <c r="L6" s="29">
        <f>J6/K6</f>
        <v>0.46</v>
      </c>
      <c r="AC6" s="12">
        <f t="shared" ref="AC6:AC13" si="0">H6*100</f>
        <v>120</v>
      </c>
      <c r="AD6" s="37"/>
    </row>
    <row r="7" spans="1:32" x14ac:dyDescent="0.3">
      <c r="A7" s="9" t="s">
        <v>198</v>
      </c>
      <c r="B7" s="9"/>
      <c r="C7" s="10" t="s">
        <v>11</v>
      </c>
      <c r="D7" s="11">
        <f>1-D6</f>
        <v>0.20999999999999996</v>
      </c>
      <c r="E7" s="44">
        <f>D7*B6</f>
        <v>1511.9999999999998</v>
      </c>
      <c r="F7" s="9">
        <v>0</v>
      </c>
      <c r="G7" s="26">
        <f t="shared" ref="G7:G13" si="1">E7/(2+2*F7)</f>
        <v>755.99999999999989</v>
      </c>
      <c r="H7" s="9">
        <v>0.8</v>
      </c>
      <c r="I7" s="37" t="s">
        <v>114</v>
      </c>
      <c r="J7" s="31">
        <v>0.84</v>
      </c>
      <c r="K7" s="31">
        <v>2</v>
      </c>
      <c r="L7" s="29">
        <f t="shared" ref="L7:L13" si="2">J7/K7</f>
        <v>0.42</v>
      </c>
      <c r="AC7" s="12">
        <f t="shared" si="0"/>
        <v>80</v>
      </c>
      <c r="AD7" s="22"/>
    </row>
    <row r="8" spans="1:32" x14ac:dyDescent="0.3">
      <c r="A8" s="13" t="s">
        <v>86</v>
      </c>
      <c r="B8" s="13">
        <v>6400</v>
      </c>
      <c r="C8" s="10" t="s">
        <v>10</v>
      </c>
      <c r="D8" s="14">
        <v>0.8</v>
      </c>
      <c r="E8" s="10">
        <f>D8*B8</f>
        <v>5120</v>
      </c>
      <c r="F8" s="13">
        <v>0</v>
      </c>
      <c r="G8" s="26">
        <f t="shared" si="1"/>
        <v>2560</v>
      </c>
      <c r="H8" s="13">
        <v>0.8</v>
      </c>
      <c r="I8" s="37" t="s">
        <v>113</v>
      </c>
      <c r="J8" s="33">
        <v>0.92</v>
      </c>
      <c r="K8" s="33">
        <v>3.5</v>
      </c>
      <c r="L8" s="29">
        <f t="shared" si="2"/>
        <v>0.26285714285714284</v>
      </c>
      <c r="AC8" s="12">
        <f t="shared" si="0"/>
        <v>80</v>
      </c>
      <c r="AD8" s="22"/>
    </row>
    <row r="9" spans="1:32" x14ac:dyDescent="0.3">
      <c r="A9" s="13" t="s">
        <v>199</v>
      </c>
      <c r="B9" s="13"/>
      <c r="C9" s="10" t="s">
        <v>11</v>
      </c>
      <c r="D9" s="14">
        <f>1-D8</f>
        <v>0.19999999999999996</v>
      </c>
      <c r="E9" s="10">
        <f>D9*B8</f>
        <v>1279.9999999999998</v>
      </c>
      <c r="F9" s="13">
        <v>0</v>
      </c>
      <c r="G9" s="26">
        <f t="shared" si="1"/>
        <v>639.99999999999989</v>
      </c>
      <c r="H9" s="13">
        <v>0.6</v>
      </c>
      <c r="I9" s="37" t="s">
        <v>114</v>
      </c>
      <c r="J9" s="33">
        <v>0.84</v>
      </c>
      <c r="K9" s="33">
        <v>3.5</v>
      </c>
      <c r="L9" s="29">
        <f t="shared" si="2"/>
        <v>0.24</v>
      </c>
      <c r="AC9" s="12">
        <f t="shared" si="0"/>
        <v>60</v>
      </c>
      <c r="AD9" s="38"/>
    </row>
    <row r="10" spans="1:32" x14ac:dyDescent="0.3">
      <c r="A10" s="15" t="s">
        <v>88</v>
      </c>
      <c r="B10" s="15">
        <v>6400</v>
      </c>
      <c r="C10" s="10" t="s">
        <v>10</v>
      </c>
      <c r="D10" s="16">
        <v>0.7</v>
      </c>
      <c r="E10" s="10">
        <f>D10*B10</f>
        <v>4480</v>
      </c>
      <c r="F10" s="15">
        <v>0</v>
      </c>
      <c r="G10" s="26">
        <f t="shared" si="1"/>
        <v>2240</v>
      </c>
      <c r="H10" s="15">
        <v>0.8</v>
      </c>
      <c r="I10" s="37" t="s">
        <v>113</v>
      </c>
      <c r="J10" s="34">
        <v>0.92</v>
      </c>
      <c r="K10" s="34">
        <v>5.4</v>
      </c>
      <c r="L10" s="29">
        <f t="shared" si="2"/>
        <v>0.17037037037037037</v>
      </c>
      <c r="AC10" s="12">
        <f t="shared" si="0"/>
        <v>80</v>
      </c>
      <c r="AD10" s="38"/>
    </row>
    <row r="11" spans="1:32" x14ac:dyDescent="0.3">
      <c r="A11" s="15" t="s">
        <v>201</v>
      </c>
      <c r="B11" s="15"/>
      <c r="C11" s="10" t="s">
        <v>11</v>
      </c>
      <c r="D11" s="16">
        <f>1-D10</f>
        <v>0.30000000000000004</v>
      </c>
      <c r="E11" s="24">
        <f>D11*B10</f>
        <v>1920.0000000000002</v>
      </c>
      <c r="F11" s="15">
        <v>0</v>
      </c>
      <c r="G11" s="26">
        <f t="shared" si="1"/>
        <v>960.00000000000011</v>
      </c>
      <c r="H11" s="15">
        <v>0.6</v>
      </c>
      <c r="I11" s="37" t="s">
        <v>114</v>
      </c>
      <c r="J11" s="34">
        <v>0.84</v>
      </c>
      <c r="K11" s="34">
        <v>5.4</v>
      </c>
      <c r="L11" s="29">
        <f t="shared" si="2"/>
        <v>0.15555555555555553</v>
      </c>
      <c r="AC11" s="12">
        <f t="shared" si="0"/>
        <v>60</v>
      </c>
      <c r="AD11" s="39"/>
    </row>
    <row r="12" spans="1:32" x14ac:dyDescent="0.3">
      <c r="A12" s="17" t="s">
        <v>89</v>
      </c>
      <c r="B12" s="17">
        <v>6150</v>
      </c>
      <c r="C12" s="10" t="s">
        <v>10</v>
      </c>
      <c r="D12" s="18">
        <v>0.7</v>
      </c>
      <c r="E12" s="23">
        <f>D12*B12</f>
        <v>4305</v>
      </c>
      <c r="F12" s="17">
        <v>0</v>
      </c>
      <c r="G12" s="26">
        <f t="shared" si="1"/>
        <v>2152.5</v>
      </c>
      <c r="H12" s="17">
        <v>0.8</v>
      </c>
      <c r="I12" s="37" t="s">
        <v>113</v>
      </c>
      <c r="J12" s="32">
        <v>0.92</v>
      </c>
      <c r="K12" s="32">
        <v>3</v>
      </c>
      <c r="L12" s="29">
        <f t="shared" si="2"/>
        <v>0.3066666666666667</v>
      </c>
      <c r="AC12" s="12">
        <f t="shared" si="0"/>
        <v>80</v>
      </c>
      <c r="AD12" s="22"/>
    </row>
    <row r="13" spans="1:32" x14ac:dyDescent="0.3">
      <c r="A13" s="17" t="s">
        <v>202</v>
      </c>
      <c r="B13" s="17"/>
      <c r="C13" s="10" t="s">
        <v>11</v>
      </c>
      <c r="D13" s="18">
        <f>1-D12</f>
        <v>0.30000000000000004</v>
      </c>
      <c r="E13" s="44">
        <f>D13*B12</f>
        <v>1845.0000000000002</v>
      </c>
      <c r="F13" s="17">
        <v>0</v>
      </c>
      <c r="G13" s="26">
        <f t="shared" si="1"/>
        <v>922.50000000000011</v>
      </c>
      <c r="H13" s="17">
        <v>0.6</v>
      </c>
      <c r="I13" s="37" t="s">
        <v>114</v>
      </c>
      <c r="J13" s="32">
        <v>0.84</v>
      </c>
      <c r="K13" s="32">
        <v>3</v>
      </c>
      <c r="L13" s="29">
        <f t="shared" si="2"/>
        <v>0.27999999999999997</v>
      </c>
      <c r="AC13" s="12">
        <f t="shared" si="0"/>
        <v>60</v>
      </c>
      <c r="AD13" s="37"/>
    </row>
    <row r="14" spans="1:32" x14ac:dyDescent="0.3">
      <c r="A14" s="19" t="s">
        <v>33</v>
      </c>
    </row>
    <row r="15" spans="1:32" x14ac:dyDescent="0.3">
      <c r="A15" s="30" t="s">
        <v>168</v>
      </c>
      <c r="AD15" t="s">
        <v>37</v>
      </c>
    </row>
    <row r="16" spans="1:32" x14ac:dyDescent="0.3">
      <c r="A16" s="30" t="s">
        <v>210</v>
      </c>
      <c r="AD16" t="s">
        <v>38</v>
      </c>
      <c r="AE16" t="s">
        <v>39</v>
      </c>
      <c r="AF16" t="s">
        <v>40</v>
      </c>
    </row>
    <row r="17" spans="1:32" x14ac:dyDescent="0.3">
      <c r="A17" s="30" t="s">
        <v>226</v>
      </c>
      <c r="AD17">
        <v>0</v>
      </c>
      <c r="AE17">
        <v>400</v>
      </c>
      <c r="AF17">
        <v>4</v>
      </c>
    </row>
    <row r="18" spans="1:32" x14ac:dyDescent="0.3">
      <c r="A18" s="30" t="s">
        <v>90</v>
      </c>
    </row>
    <row r="19" spans="1:32" x14ac:dyDescent="0.3">
      <c r="A19" s="30" t="s">
        <v>227</v>
      </c>
    </row>
    <row r="20" spans="1:32" x14ac:dyDescent="0.3">
      <c r="A20" s="30" t="s">
        <v>150</v>
      </c>
    </row>
    <row r="21" spans="1:32" x14ac:dyDescent="0.3">
      <c r="A21" s="30"/>
    </row>
    <row r="22" spans="1:32" x14ac:dyDescent="0.3">
      <c r="A22" s="30"/>
    </row>
    <row r="23" spans="1:32" ht="15" customHeight="1" x14ac:dyDescent="0.35">
      <c r="V23" s="1" t="s">
        <v>0</v>
      </c>
      <c r="W23" s="27" t="s">
        <v>21</v>
      </c>
    </row>
    <row r="24" spans="1:32" ht="15" customHeight="1" x14ac:dyDescent="0.35">
      <c r="A24" t="s">
        <v>115</v>
      </c>
      <c r="V24" s="2" t="s">
        <v>1</v>
      </c>
      <c r="W24" s="27" t="s">
        <v>22</v>
      </c>
    </row>
    <row r="25" spans="1:32" ht="15" customHeight="1" x14ac:dyDescent="0.35">
      <c r="A25" s="6" t="s">
        <v>148</v>
      </c>
      <c r="V25" s="3" t="s">
        <v>2</v>
      </c>
      <c r="W25" s="27" t="s">
        <v>27</v>
      </c>
    </row>
    <row r="26" spans="1:32" ht="15" customHeight="1" x14ac:dyDescent="0.35">
      <c r="A26" t="s">
        <v>111</v>
      </c>
      <c r="V26" s="4" t="s">
        <v>3</v>
      </c>
      <c r="W26" s="27" t="s">
        <v>28</v>
      </c>
    </row>
    <row r="27" spans="1:32" x14ac:dyDescent="0.3">
      <c r="A27" t="s">
        <v>110</v>
      </c>
    </row>
    <row r="28" spans="1:32" x14ac:dyDescent="0.3">
      <c r="A28" t="s">
        <v>112</v>
      </c>
      <c r="I28" t="s">
        <v>180</v>
      </c>
    </row>
    <row r="30" spans="1:32" x14ac:dyDescent="0.3">
      <c r="A30" t="s">
        <v>230</v>
      </c>
    </row>
    <row r="31" spans="1:32" x14ac:dyDescent="0.3">
      <c r="A31" s="5"/>
    </row>
    <row r="32" spans="1:3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61</v>
      </c>
    </row>
    <row r="43" spans="1:1" ht="15.6" x14ac:dyDescent="0.3">
      <c r="A43" s="40" t="s">
        <v>62</v>
      </c>
    </row>
    <row r="44" spans="1:1" ht="15.6" x14ac:dyDescent="0.3">
      <c r="A44" s="41" t="s">
        <v>229</v>
      </c>
    </row>
    <row r="45" spans="1:1" ht="15.6" x14ac:dyDescent="0.3">
      <c r="A45" s="40" t="s">
        <v>72</v>
      </c>
    </row>
    <row r="46" spans="1:1" ht="15.6" x14ac:dyDescent="0.3">
      <c r="A46" s="40" t="s">
        <v>71</v>
      </c>
    </row>
    <row r="47" spans="1:1" ht="15.6" x14ac:dyDescent="0.3">
      <c r="A47" s="41" t="s">
        <v>75</v>
      </c>
    </row>
    <row r="48" spans="1:1" ht="15.6" x14ac:dyDescent="0.3">
      <c r="A48" s="40" t="s">
        <v>63</v>
      </c>
    </row>
    <row r="49" spans="1:1" ht="15.6" x14ac:dyDescent="0.3">
      <c r="A49" s="41" t="s">
        <v>225</v>
      </c>
    </row>
    <row r="50" spans="1:1" ht="15.6" x14ac:dyDescent="0.3">
      <c r="A50" s="41" t="s">
        <v>74</v>
      </c>
    </row>
    <row r="51" spans="1:1" ht="15.6" x14ac:dyDescent="0.3">
      <c r="A51" s="40" t="s">
        <v>73</v>
      </c>
    </row>
    <row r="52" spans="1:1" ht="15.6" x14ac:dyDescent="0.3">
      <c r="A52" s="40" t="s">
        <v>65</v>
      </c>
    </row>
    <row r="53" spans="1:1" ht="15.6" x14ac:dyDescent="0.3">
      <c r="A53" s="40" t="s">
        <v>66</v>
      </c>
    </row>
    <row r="54" spans="1:1" ht="15.6" x14ac:dyDescent="0.3">
      <c r="A54" s="41" t="s">
        <v>177</v>
      </c>
    </row>
    <row r="55" spans="1:1" ht="15.6" x14ac:dyDescent="0.3">
      <c r="A55" s="40" t="s">
        <v>67</v>
      </c>
    </row>
    <row r="56" spans="1:1" ht="15.6" x14ac:dyDescent="0.3">
      <c r="A56" s="41" t="s">
        <v>171</v>
      </c>
    </row>
    <row r="57" spans="1:1" ht="15.6" x14ac:dyDescent="0.3">
      <c r="A57" s="40" t="s">
        <v>68</v>
      </c>
    </row>
    <row r="58" spans="1:1" ht="15.6" x14ac:dyDescent="0.3">
      <c r="A58" s="40" t="s">
        <v>69</v>
      </c>
    </row>
    <row r="59" spans="1:1" ht="15.6" x14ac:dyDescent="0.3">
      <c r="A59" s="40" t="s">
        <v>70</v>
      </c>
    </row>
    <row r="60" spans="1:1" ht="15.6" x14ac:dyDescent="0.3">
      <c r="A60" s="41" t="s">
        <v>179</v>
      </c>
    </row>
    <row r="61" spans="1:1" ht="15.6" x14ac:dyDescent="0.3">
      <c r="A61" s="41" t="s">
        <v>80</v>
      </c>
    </row>
    <row r="62" spans="1:1" ht="15.6" x14ac:dyDescent="0.3">
      <c r="A62" s="41" t="s">
        <v>76</v>
      </c>
    </row>
    <row r="63" spans="1:1" ht="15.6" x14ac:dyDescent="0.3">
      <c r="A63" s="42" t="s">
        <v>77</v>
      </c>
    </row>
    <row r="64" spans="1:1" ht="15.6" x14ac:dyDescent="0.3">
      <c r="A64" s="41" t="s">
        <v>78</v>
      </c>
    </row>
    <row r="65" spans="1:1" ht="15.6" x14ac:dyDescent="0.3">
      <c r="A65" s="41" t="s">
        <v>79</v>
      </c>
    </row>
    <row r="67" spans="1:1" x14ac:dyDescent="0.3">
      <c r="A67" s="5" t="s">
        <v>4</v>
      </c>
    </row>
    <row r="68" spans="1:1" x14ac:dyDescent="0.3">
      <c r="A68" t="s">
        <v>43</v>
      </c>
    </row>
    <row r="69" spans="1:1" x14ac:dyDescent="0.3">
      <c r="A69" t="s">
        <v>15</v>
      </c>
    </row>
    <row r="70" spans="1:1" x14ac:dyDescent="0.3">
      <c r="A70" t="s">
        <v>16</v>
      </c>
    </row>
    <row r="71" spans="1:1" x14ac:dyDescent="0.3">
      <c r="A71" t="s">
        <v>17</v>
      </c>
    </row>
    <row r="72" spans="1:1" x14ac:dyDescent="0.3">
      <c r="A72" t="s">
        <v>18</v>
      </c>
    </row>
    <row r="73" spans="1:1" x14ac:dyDescent="0.3">
      <c r="A73" s="6" t="s">
        <v>5</v>
      </c>
    </row>
    <row r="74" spans="1:1" x14ac:dyDescent="0.3">
      <c r="A74" s="6"/>
    </row>
    <row r="75" spans="1:1" x14ac:dyDescent="0.3">
      <c r="A75" t="s">
        <v>219</v>
      </c>
    </row>
    <row r="76" spans="1:1" x14ac:dyDescent="0.3">
      <c r="A76" t="s">
        <v>234</v>
      </c>
    </row>
    <row r="77" spans="1:1" x14ac:dyDescent="0.3">
      <c r="A77" s="6" t="s">
        <v>84</v>
      </c>
    </row>
    <row r="78" spans="1:1" x14ac:dyDescent="0.3">
      <c r="A78" t="s">
        <v>82</v>
      </c>
    </row>
    <row r="79" spans="1:1" x14ac:dyDescent="0.3">
      <c r="A79" s="6" t="s">
        <v>83</v>
      </c>
    </row>
    <row r="81" spans="2:2" x14ac:dyDescent="0.3">
      <c r="B81" t="s">
        <v>220</v>
      </c>
    </row>
    <row r="82" spans="2:2" x14ac:dyDescent="0.3">
      <c r="B82" t="s">
        <v>19</v>
      </c>
    </row>
    <row r="83" spans="2:2" x14ac:dyDescent="0.3">
      <c r="B83" s="6" t="s">
        <v>6</v>
      </c>
    </row>
    <row r="84" spans="2:2" x14ac:dyDescent="0.3">
      <c r="B84" s="6" t="s">
        <v>7</v>
      </c>
    </row>
    <row r="85" spans="2:2" x14ac:dyDescent="0.3">
      <c r="B85" s="6" t="s">
        <v>60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A25" r:id="rId1"/>
    <hyperlink ref="B85" r:id="rId2"/>
    <hyperlink ref="A77" r:id="rId3"/>
    <hyperlink ref="A79" r:id="rId4"/>
  </hyperlinks>
  <pageMargins left="0.25" right="0.25" top="0.75" bottom="0.75" header="0.3" footer="0.3"/>
  <pageSetup orientation="portrait" horizontalDpi="360" verticalDpi="360" r:id="rId5"/>
  <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zoomScale="130" zoomScaleNormal="130" workbookViewId="0">
      <selection activeCell="A77" sqref="A77"/>
    </sheetView>
  </sheetViews>
  <sheetFormatPr defaultRowHeight="14.4" x14ac:dyDescent="0.3"/>
  <cols>
    <col min="1" max="1" width="18" customWidth="1"/>
    <col min="2" max="2" width="9" customWidth="1"/>
    <col min="3" max="3" width="5.77734375" customWidth="1"/>
    <col min="4" max="4" width="8" customWidth="1"/>
    <col min="5" max="5" width="8.109375" customWidth="1"/>
    <col min="6" max="6" width="10.6640625" customWidth="1"/>
    <col min="7" max="7" width="9.88671875" customWidth="1"/>
    <col min="8" max="8" width="8.88671875" customWidth="1"/>
    <col min="9" max="9" width="19.5546875" customWidth="1"/>
    <col min="10" max="10" width="10.21875" customWidth="1"/>
    <col min="11" max="11" width="10.109375" customWidth="1"/>
    <col min="12" max="12" width="7.554687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23</v>
      </c>
      <c r="N2" s="43" t="s">
        <v>228</v>
      </c>
    </row>
    <row r="3" spans="1:32" x14ac:dyDescent="0.3">
      <c r="A3" s="19" t="s">
        <v>24</v>
      </c>
      <c r="B3" s="35" t="s">
        <v>42</v>
      </c>
      <c r="C3" s="20"/>
      <c r="E3" s="19" t="s">
        <v>26</v>
      </c>
      <c r="F3" s="35" t="s">
        <v>120</v>
      </c>
    </row>
    <row r="4" spans="1:32" x14ac:dyDescent="0.3">
      <c r="A4" s="19" t="s">
        <v>25</v>
      </c>
      <c r="B4" s="36" t="s">
        <v>132</v>
      </c>
      <c r="E4" s="25"/>
      <c r="F4" s="35" t="s">
        <v>211</v>
      </c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29</v>
      </c>
      <c r="E5" s="8" t="s">
        <v>32</v>
      </c>
      <c r="F5" s="7" t="s">
        <v>12</v>
      </c>
      <c r="G5" s="8" t="s">
        <v>31</v>
      </c>
      <c r="H5" s="7" t="s">
        <v>41</v>
      </c>
      <c r="I5" s="7" t="s">
        <v>13</v>
      </c>
      <c r="J5" s="7" t="s">
        <v>34</v>
      </c>
      <c r="K5" s="7" t="s">
        <v>35</v>
      </c>
      <c r="L5" s="28" t="s">
        <v>36</v>
      </c>
      <c r="AC5" s="8" t="s">
        <v>30</v>
      </c>
    </row>
    <row r="6" spans="1:32" x14ac:dyDescent="0.3">
      <c r="A6" s="9" t="s">
        <v>85</v>
      </c>
      <c r="B6" s="9">
        <v>7200</v>
      </c>
      <c r="C6" s="10" t="s">
        <v>10</v>
      </c>
      <c r="D6" s="11">
        <v>0.79</v>
      </c>
      <c r="E6" s="44">
        <f>D6*B6</f>
        <v>5688</v>
      </c>
      <c r="F6" s="9">
        <v>0</v>
      </c>
      <c r="G6" s="26">
        <f>E6/(2+2*F6)</f>
        <v>2844</v>
      </c>
      <c r="H6" s="9">
        <v>1.2</v>
      </c>
      <c r="I6" s="37" t="s">
        <v>113</v>
      </c>
      <c r="J6" s="31">
        <v>0.92</v>
      </c>
      <c r="K6" s="31">
        <v>2</v>
      </c>
      <c r="L6" s="29">
        <f>J6/K6</f>
        <v>0.46</v>
      </c>
      <c r="AC6" s="12">
        <f t="shared" ref="AC6:AC13" si="0">H6*100</f>
        <v>120</v>
      </c>
      <c r="AD6" s="37"/>
    </row>
    <row r="7" spans="1:32" x14ac:dyDescent="0.3">
      <c r="A7" s="9" t="s">
        <v>198</v>
      </c>
      <c r="B7" s="9"/>
      <c r="C7" s="10" t="s">
        <v>11</v>
      </c>
      <c r="D7" s="11">
        <f>1-D6</f>
        <v>0.20999999999999996</v>
      </c>
      <c r="E7" s="44">
        <f>D7*B6</f>
        <v>1511.9999999999998</v>
      </c>
      <c r="F7" s="9">
        <v>0</v>
      </c>
      <c r="G7" s="26">
        <f t="shared" ref="G7:G13" si="1">E7/(2+2*F7)</f>
        <v>755.99999999999989</v>
      </c>
      <c r="H7" s="9">
        <v>0.8</v>
      </c>
      <c r="I7" s="37" t="s">
        <v>114</v>
      </c>
      <c r="J7" s="31">
        <v>0.84</v>
      </c>
      <c r="K7" s="31">
        <v>2</v>
      </c>
      <c r="L7" s="29">
        <f t="shared" ref="L7:L13" si="2">J7/K7</f>
        <v>0.42</v>
      </c>
      <c r="AC7" s="12">
        <f t="shared" si="0"/>
        <v>80</v>
      </c>
      <c r="AD7" s="22"/>
    </row>
    <row r="8" spans="1:32" x14ac:dyDescent="0.3">
      <c r="A8" s="13" t="s">
        <v>86</v>
      </c>
      <c r="B8" s="13">
        <v>7300</v>
      </c>
      <c r="C8" s="10" t="s">
        <v>10</v>
      </c>
      <c r="D8" s="14">
        <v>0.78</v>
      </c>
      <c r="E8" s="10">
        <f>D8*B8</f>
        <v>5694</v>
      </c>
      <c r="F8" s="13">
        <v>1</v>
      </c>
      <c r="G8" s="26">
        <f t="shared" si="1"/>
        <v>1423.5</v>
      </c>
      <c r="H8" s="13">
        <v>0.5</v>
      </c>
      <c r="I8" s="37" t="s">
        <v>113</v>
      </c>
      <c r="J8" s="33">
        <v>1.84</v>
      </c>
      <c r="K8" s="33">
        <v>3.5</v>
      </c>
      <c r="L8" s="29">
        <f t="shared" si="2"/>
        <v>0.52571428571428569</v>
      </c>
      <c r="AC8" s="12">
        <f t="shared" si="0"/>
        <v>50</v>
      </c>
      <c r="AD8" s="22"/>
    </row>
    <row r="9" spans="1:32" x14ac:dyDescent="0.3">
      <c r="A9" s="13" t="s">
        <v>200</v>
      </c>
      <c r="B9" s="13"/>
      <c r="C9" s="10" t="s">
        <v>11</v>
      </c>
      <c r="D9" s="14">
        <f>1-D8</f>
        <v>0.21999999999999997</v>
      </c>
      <c r="E9" s="10">
        <f>D9*B8</f>
        <v>1605.9999999999998</v>
      </c>
      <c r="F9" s="13">
        <v>1</v>
      </c>
      <c r="G9" s="26">
        <f t="shared" si="1"/>
        <v>401.49999999999994</v>
      </c>
      <c r="H9" s="13">
        <v>0.4</v>
      </c>
      <c r="I9" s="37" t="s">
        <v>114</v>
      </c>
      <c r="J9" s="33">
        <v>1.68</v>
      </c>
      <c r="K9" s="33">
        <v>3.5</v>
      </c>
      <c r="L9" s="29">
        <f t="shared" si="2"/>
        <v>0.48</v>
      </c>
      <c r="AC9" s="12">
        <f t="shared" si="0"/>
        <v>40</v>
      </c>
      <c r="AD9" s="38"/>
    </row>
    <row r="10" spans="1:32" x14ac:dyDescent="0.3">
      <c r="A10" s="15" t="s">
        <v>88</v>
      </c>
      <c r="B10" s="15">
        <v>7300</v>
      </c>
      <c r="C10" s="10" t="s">
        <v>10</v>
      </c>
      <c r="D10" s="16">
        <v>0.69</v>
      </c>
      <c r="E10" s="10">
        <f>D10*B10</f>
        <v>5037</v>
      </c>
      <c r="F10" s="15">
        <v>1</v>
      </c>
      <c r="G10" s="26">
        <f t="shared" si="1"/>
        <v>1259.25</v>
      </c>
      <c r="H10" s="15">
        <v>0.5</v>
      </c>
      <c r="I10" s="37" t="s">
        <v>113</v>
      </c>
      <c r="J10" s="34">
        <v>1.84</v>
      </c>
      <c r="K10" s="34">
        <v>5.4</v>
      </c>
      <c r="L10" s="29">
        <f t="shared" si="2"/>
        <v>0.34074074074074073</v>
      </c>
      <c r="AC10" s="12">
        <f t="shared" si="0"/>
        <v>50</v>
      </c>
      <c r="AD10" s="38"/>
    </row>
    <row r="11" spans="1:32" x14ac:dyDescent="0.3">
      <c r="A11" s="15" t="s">
        <v>203</v>
      </c>
      <c r="B11" s="15"/>
      <c r="C11" s="10" t="s">
        <v>11</v>
      </c>
      <c r="D11" s="16">
        <f>1-D10</f>
        <v>0.31000000000000005</v>
      </c>
      <c r="E11" s="24">
        <f>D11*B10</f>
        <v>2263.0000000000005</v>
      </c>
      <c r="F11" s="15">
        <v>1</v>
      </c>
      <c r="G11" s="26">
        <f t="shared" si="1"/>
        <v>565.75000000000011</v>
      </c>
      <c r="H11" s="15">
        <v>0.4</v>
      </c>
      <c r="I11" s="37" t="s">
        <v>114</v>
      </c>
      <c r="J11" s="34">
        <v>1.68</v>
      </c>
      <c r="K11" s="34">
        <v>5.4</v>
      </c>
      <c r="L11" s="29">
        <f t="shared" si="2"/>
        <v>0.31111111111111106</v>
      </c>
      <c r="AC11" s="12">
        <f t="shared" si="0"/>
        <v>40</v>
      </c>
      <c r="AD11" s="39"/>
    </row>
    <row r="12" spans="1:32" x14ac:dyDescent="0.3">
      <c r="A12" s="17" t="s">
        <v>89</v>
      </c>
      <c r="B12" s="17">
        <v>6150</v>
      </c>
      <c r="C12" s="10" t="s">
        <v>10</v>
      </c>
      <c r="D12" s="18">
        <v>0.7</v>
      </c>
      <c r="E12" s="23">
        <f>D12*B12</f>
        <v>4305</v>
      </c>
      <c r="F12" s="17">
        <v>1</v>
      </c>
      <c r="G12" s="26">
        <f t="shared" si="1"/>
        <v>1076.25</v>
      </c>
      <c r="H12" s="17">
        <v>0.5</v>
      </c>
      <c r="I12" s="37" t="s">
        <v>113</v>
      </c>
      <c r="J12" s="32">
        <v>1.84</v>
      </c>
      <c r="K12" s="32">
        <v>3</v>
      </c>
      <c r="L12" s="29">
        <f t="shared" si="2"/>
        <v>0.6133333333333334</v>
      </c>
      <c r="AC12" s="12">
        <f t="shared" si="0"/>
        <v>50</v>
      </c>
      <c r="AD12" s="22"/>
    </row>
    <row r="13" spans="1:32" x14ac:dyDescent="0.3">
      <c r="A13" s="17" t="s">
        <v>202</v>
      </c>
      <c r="B13" s="17"/>
      <c r="C13" s="10" t="s">
        <v>11</v>
      </c>
      <c r="D13" s="18">
        <f>1-D12</f>
        <v>0.30000000000000004</v>
      </c>
      <c r="E13" s="44">
        <f>D13*B12</f>
        <v>1845.0000000000002</v>
      </c>
      <c r="F13" s="17">
        <v>1</v>
      </c>
      <c r="G13" s="26">
        <f t="shared" si="1"/>
        <v>461.25000000000006</v>
      </c>
      <c r="H13" s="17">
        <v>0.4</v>
      </c>
      <c r="I13" s="37" t="s">
        <v>114</v>
      </c>
      <c r="J13" s="32">
        <v>1.68</v>
      </c>
      <c r="K13" s="32">
        <v>3</v>
      </c>
      <c r="L13" s="29">
        <f t="shared" si="2"/>
        <v>0.55999999999999994</v>
      </c>
      <c r="AC13" s="12">
        <f t="shared" si="0"/>
        <v>40</v>
      </c>
      <c r="AD13" s="37"/>
    </row>
    <row r="14" spans="1:32" x14ac:dyDescent="0.3">
      <c r="A14" s="19" t="s">
        <v>33</v>
      </c>
    </row>
    <row r="15" spans="1:32" x14ac:dyDescent="0.3">
      <c r="A15" s="30" t="s">
        <v>222</v>
      </c>
      <c r="AD15" t="s">
        <v>37</v>
      </c>
    </row>
    <row r="16" spans="1:32" x14ac:dyDescent="0.3">
      <c r="A16" s="30" t="s">
        <v>121</v>
      </c>
      <c r="AD16" t="s">
        <v>38</v>
      </c>
      <c r="AE16" t="s">
        <v>39</v>
      </c>
      <c r="AF16" t="s">
        <v>40</v>
      </c>
    </row>
    <row r="17" spans="1:32" x14ac:dyDescent="0.3">
      <c r="A17" s="30" t="s">
        <v>91</v>
      </c>
      <c r="AD17">
        <v>0</v>
      </c>
      <c r="AE17">
        <v>400</v>
      </c>
      <c r="AF17">
        <v>4</v>
      </c>
    </row>
    <row r="18" spans="1:32" x14ac:dyDescent="0.3">
      <c r="A18" s="30" t="s">
        <v>92</v>
      </c>
    </row>
    <row r="19" spans="1:32" x14ac:dyDescent="0.3">
      <c r="A19" s="30" t="s">
        <v>221</v>
      </c>
    </row>
    <row r="20" spans="1:32" x14ac:dyDescent="0.3">
      <c r="A20" s="30" t="s">
        <v>172</v>
      </c>
    </row>
    <row r="21" spans="1:32" x14ac:dyDescent="0.3">
      <c r="A21" s="30" t="s">
        <v>169</v>
      </c>
    </row>
    <row r="22" spans="1:32" x14ac:dyDescent="0.3">
      <c r="A22" s="30"/>
    </row>
    <row r="23" spans="1:32" ht="15" customHeight="1" x14ac:dyDescent="0.35">
      <c r="V23" s="1" t="s">
        <v>0</v>
      </c>
      <c r="W23" s="27" t="s">
        <v>21</v>
      </c>
    </row>
    <row r="24" spans="1:32" ht="15" customHeight="1" x14ac:dyDescent="0.35">
      <c r="A24" t="s">
        <v>115</v>
      </c>
      <c r="V24" s="2" t="s">
        <v>1</v>
      </c>
      <c r="W24" s="27" t="s">
        <v>22</v>
      </c>
    </row>
    <row r="25" spans="1:32" ht="15" customHeight="1" x14ac:dyDescent="0.35">
      <c r="A25" s="6" t="s">
        <v>148</v>
      </c>
      <c r="V25" s="3" t="s">
        <v>2</v>
      </c>
      <c r="W25" s="27" t="s">
        <v>27</v>
      </c>
    </row>
    <row r="26" spans="1:32" ht="15" customHeight="1" x14ac:dyDescent="0.35">
      <c r="A26" t="s">
        <v>111</v>
      </c>
      <c r="V26" s="4" t="s">
        <v>3</v>
      </c>
      <c r="W26" s="27" t="s">
        <v>28</v>
      </c>
    </row>
    <row r="27" spans="1:32" x14ac:dyDescent="0.3">
      <c r="A27" t="s">
        <v>110</v>
      </c>
    </row>
    <row r="28" spans="1:32" x14ac:dyDescent="0.3">
      <c r="A28" t="s">
        <v>112</v>
      </c>
    </row>
    <row r="29" spans="1:32" x14ac:dyDescent="0.3">
      <c r="A29" t="s">
        <v>231</v>
      </c>
      <c r="I29" t="s">
        <v>180</v>
      </c>
    </row>
    <row r="30" spans="1:32" x14ac:dyDescent="0.3">
      <c r="A30" t="s">
        <v>230</v>
      </c>
    </row>
    <row r="31" spans="1:32" x14ac:dyDescent="0.3">
      <c r="A31" s="5"/>
    </row>
    <row r="32" spans="1:3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61</v>
      </c>
    </row>
    <row r="43" spans="1:1" ht="15.6" x14ac:dyDescent="0.3">
      <c r="A43" s="40" t="s">
        <v>62</v>
      </c>
    </row>
    <row r="44" spans="1:1" ht="15.6" x14ac:dyDescent="0.3">
      <c r="A44" s="41" t="s">
        <v>229</v>
      </c>
    </row>
    <row r="45" spans="1:1" ht="15.6" x14ac:dyDescent="0.3">
      <c r="A45" s="40" t="s">
        <v>72</v>
      </c>
    </row>
    <row r="46" spans="1:1" ht="15.6" x14ac:dyDescent="0.3">
      <c r="A46" s="40" t="s">
        <v>71</v>
      </c>
    </row>
    <row r="47" spans="1:1" ht="15.6" x14ac:dyDescent="0.3">
      <c r="A47" s="41" t="s">
        <v>75</v>
      </c>
    </row>
    <row r="48" spans="1:1" ht="15.6" x14ac:dyDescent="0.3">
      <c r="A48" s="40" t="s">
        <v>63</v>
      </c>
    </row>
    <row r="49" spans="1:1" ht="15.6" x14ac:dyDescent="0.3">
      <c r="A49" s="41" t="s">
        <v>225</v>
      </c>
    </row>
    <row r="50" spans="1:1" ht="15.6" x14ac:dyDescent="0.3">
      <c r="A50" s="41" t="s">
        <v>74</v>
      </c>
    </row>
    <row r="51" spans="1:1" ht="15.6" x14ac:dyDescent="0.3">
      <c r="A51" s="40" t="s">
        <v>73</v>
      </c>
    </row>
    <row r="52" spans="1:1" ht="15.6" x14ac:dyDescent="0.3">
      <c r="A52" s="40" t="s">
        <v>65</v>
      </c>
    </row>
    <row r="53" spans="1:1" ht="15.6" x14ac:dyDescent="0.3">
      <c r="A53" s="40" t="s">
        <v>66</v>
      </c>
    </row>
    <row r="54" spans="1:1" ht="15.6" x14ac:dyDescent="0.3">
      <c r="A54" s="41" t="s">
        <v>191</v>
      </c>
    </row>
    <row r="55" spans="1:1" ht="15.6" x14ac:dyDescent="0.3">
      <c r="A55" s="40" t="s">
        <v>67</v>
      </c>
    </row>
    <row r="56" spans="1:1" ht="15.6" x14ac:dyDescent="0.3">
      <c r="A56" s="41" t="s">
        <v>171</v>
      </c>
    </row>
    <row r="57" spans="1:1" ht="15.6" x14ac:dyDescent="0.3">
      <c r="A57" s="40" t="s">
        <v>68</v>
      </c>
    </row>
    <row r="58" spans="1:1" ht="15.6" x14ac:dyDescent="0.3">
      <c r="A58" s="40" t="s">
        <v>69</v>
      </c>
    </row>
    <row r="59" spans="1:1" ht="15.6" x14ac:dyDescent="0.3">
      <c r="A59" s="40" t="s">
        <v>70</v>
      </c>
    </row>
    <row r="60" spans="1:1" ht="15.6" x14ac:dyDescent="0.3">
      <c r="A60" s="41" t="s">
        <v>181</v>
      </c>
    </row>
    <row r="61" spans="1:1" ht="15.6" x14ac:dyDescent="0.3">
      <c r="A61" s="41" t="s">
        <v>80</v>
      </c>
    </row>
    <row r="62" spans="1:1" ht="15.6" x14ac:dyDescent="0.3">
      <c r="A62" s="41" t="s">
        <v>76</v>
      </c>
    </row>
    <row r="63" spans="1:1" ht="15.6" x14ac:dyDescent="0.3">
      <c r="A63" s="42" t="s">
        <v>77</v>
      </c>
    </row>
    <row r="64" spans="1:1" ht="15.6" x14ac:dyDescent="0.3">
      <c r="A64" s="41" t="s">
        <v>78</v>
      </c>
    </row>
    <row r="65" spans="1:1" ht="15.6" x14ac:dyDescent="0.3">
      <c r="A65" s="41" t="s">
        <v>79</v>
      </c>
    </row>
    <row r="67" spans="1:1" x14ac:dyDescent="0.3">
      <c r="A67" s="5" t="s">
        <v>4</v>
      </c>
    </row>
    <row r="68" spans="1:1" x14ac:dyDescent="0.3">
      <c r="A68" t="s">
        <v>43</v>
      </c>
    </row>
    <row r="69" spans="1:1" x14ac:dyDescent="0.3">
      <c r="A69" t="s">
        <v>15</v>
      </c>
    </row>
    <row r="70" spans="1:1" x14ac:dyDescent="0.3">
      <c r="A70" t="s">
        <v>16</v>
      </c>
    </row>
    <row r="71" spans="1:1" x14ac:dyDescent="0.3">
      <c r="A71" t="s">
        <v>17</v>
      </c>
    </row>
    <row r="72" spans="1:1" x14ac:dyDescent="0.3">
      <c r="A72" t="s">
        <v>18</v>
      </c>
    </row>
    <row r="73" spans="1:1" x14ac:dyDescent="0.3">
      <c r="A73" s="6" t="s">
        <v>5</v>
      </c>
    </row>
    <row r="74" spans="1:1" x14ac:dyDescent="0.3">
      <c r="A74" s="6"/>
    </row>
    <row r="75" spans="1:1" x14ac:dyDescent="0.3">
      <c r="A75" t="s">
        <v>219</v>
      </c>
    </row>
    <row r="76" spans="1:1" x14ac:dyDescent="0.3">
      <c r="A76" t="s">
        <v>234</v>
      </c>
    </row>
    <row r="77" spans="1:1" x14ac:dyDescent="0.3">
      <c r="A77" s="6" t="s">
        <v>84</v>
      </c>
    </row>
    <row r="78" spans="1:1" x14ac:dyDescent="0.3">
      <c r="A78" t="s">
        <v>82</v>
      </c>
    </row>
    <row r="79" spans="1:1" x14ac:dyDescent="0.3">
      <c r="A79" s="6" t="s">
        <v>83</v>
      </c>
    </row>
    <row r="81" spans="2:2" x14ac:dyDescent="0.3">
      <c r="B81" t="s">
        <v>220</v>
      </c>
    </row>
    <row r="82" spans="2:2" x14ac:dyDescent="0.3">
      <c r="B82" t="s">
        <v>19</v>
      </c>
    </row>
    <row r="83" spans="2:2" x14ac:dyDescent="0.3">
      <c r="B83" s="6" t="s">
        <v>6</v>
      </c>
    </row>
    <row r="84" spans="2:2" x14ac:dyDescent="0.3">
      <c r="B84" s="6" t="s">
        <v>7</v>
      </c>
    </row>
    <row r="85" spans="2:2" x14ac:dyDescent="0.3">
      <c r="B85" s="6" t="s">
        <v>60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A25" r:id="rId1"/>
    <hyperlink ref="B85" r:id="rId2"/>
    <hyperlink ref="A77" r:id="rId3"/>
    <hyperlink ref="A79" r:id="rId4"/>
  </hyperlinks>
  <pageMargins left="0.25" right="0.25" top="0.75" bottom="0.75" header="0.3" footer="0.3"/>
  <pageSetup orientation="portrait" horizontalDpi="360" verticalDpi="360" r:id="rId5"/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zoomScale="120" zoomScaleNormal="120" workbookViewId="0">
      <selection activeCell="A77" sqref="A77"/>
    </sheetView>
  </sheetViews>
  <sheetFormatPr defaultRowHeight="14.4" x14ac:dyDescent="0.3"/>
  <cols>
    <col min="1" max="1" width="25.21875" customWidth="1"/>
    <col min="2" max="2" width="9" customWidth="1"/>
    <col min="3" max="3" width="6.33203125" customWidth="1"/>
    <col min="4" max="5" width="9.33203125" customWidth="1"/>
    <col min="6" max="6" width="10.33203125" customWidth="1"/>
    <col min="7" max="7" width="10.44140625" customWidth="1"/>
    <col min="8" max="8" width="8.88671875" customWidth="1"/>
    <col min="9" max="9" width="32.109375" customWidth="1"/>
    <col min="10" max="10" width="10.33203125" customWidth="1"/>
    <col min="11" max="11" width="10.44140625" customWidth="1"/>
    <col min="12" max="12" width="7.4414062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23</v>
      </c>
    </row>
    <row r="3" spans="1:32" x14ac:dyDescent="0.3">
      <c r="A3" s="19" t="s">
        <v>24</v>
      </c>
      <c r="B3" s="35" t="s">
        <v>42</v>
      </c>
      <c r="C3" s="20"/>
      <c r="E3" s="19" t="s">
        <v>26</v>
      </c>
      <c r="F3" s="35" t="s">
        <v>125</v>
      </c>
    </row>
    <row r="4" spans="1:32" x14ac:dyDescent="0.3">
      <c r="A4" s="19" t="s">
        <v>25</v>
      </c>
      <c r="B4" s="36" t="s">
        <v>117</v>
      </c>
      <c r="E4" s="25"/>
      <c r="F4" s="48" t="s">
        <v>126</v>
      </c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29</v>
      </c>
      <c r="E5" s="8" t="s">
        <v>32</v>
      </c>
      <c r="F5" s="7" t="s">
        <v>12</v>
      </c>
      <c r="G5" s="8" t="s">
        <v>31</v>
      </c>
      <c r="H5" s="7" t="s">
        <v>41</v>
      </c>
      <c r="I5" s="7" t="s">
        <v>13</v>
      </c>
      <c r="J5" s="7" t="s">
        <v>34</v>
      </c>
      <c r="K5" s="7" t="s">
        <v>35</v>
      </c>
      <c r="L5" s="28" t="s">
        <v>36</v>
      </c>
      <c r="AC5" s="8" t="s">
        <v>30</v>
      </c>
    </row>
    <row r="6" spans="1:32" x14ac:dyDescent="0.3">
      <c r="A6" s="9" t="s">
        <v>87</v>
      </c>
      <c r="B6" s="9">
        <v>5400</v>
      </c>
      <c r="C6" s="10" t="s">
        <v>10</v>
      </c>
      <c r="D6" s="11">
        <v>0.65</v>
      </c>
      <c r="E6" s="10">
        <f>D6*B6</f>
        <v>3510</v>
      </c>
      <c r="F6" s="9">
        <v>0</v>
      </c>
      <c r="G6" s="26">
        <f>E6/(2+2*F6)</f>
        <v>1755</v>
      </c>
      <c r="H6" s="9">
        <v>1.5</v>
      </c>
      <c r="I6" s="37" t="s">
        <v>56</v>
      </c>
      <c r="J6" s="31">
        <v>0.92</v>
      </c>
      <c r="K6" s="31">
        <v>3</v>
      </c>
      <c r="L6" s="29">
        <f>J6/K6</f>
        <v>0.3066666666666667</v>
      </c>
      <c r="AC6" s="12">
        <f t="shared" ref="AC6:AC13" si="0">H6*100</f>
        <v>150</v>
      </c>
      <c r="AD6" s="37"/>
    </row>
    <row r="7" spans="1:32" x14ac:dyDescent="0.3">
      <c r="A7" s="9" t="s">
        <v>223</v>
      </c>
      <c r="B7" s="9"/>
      <c r="C7" s="10" t="s">
        <v>11</v>
      </c>
      <c r="D7" s="11">
        <f>1-D6</f>
        <v>0.35</v>
      </c>
      <c r="E7" s="10">
        <f>D7*B6</f>
        <v>1889.9999999999998</v>
      </c>
      <c r="F7" s="9">
        <v>0</v>
      </c>
      <c r="G7" s="26">
        <f t="shared" ref="G7:G13" si="1">E7/(2+2*F7)</f>
        <v>944.99999999999989</v>
      </c>
      <c r="H7" s="9">
        <v>1.5</v>
      </c>
      <c r="I7" s="37" t="s">
        <v>57</v>
      </c>
      <c r="J7" s="31">
        <v>0.84</v>
      </c>
      <c r="K7" s="31">
        <v>3</v>
      </c>
      <c r="L7" s="29">
        <f t="shared" ref="L7:L13" si="2">J7/K7</f>
        <v>0.27999999999999997</v>
      </c>
      <c r="AC7" s="12">
        <f t="shared" si="0"/>
        <v>150</v>
      </c>
      <c r="AD7" s="22"/>
    </row>
    <row r="8" spans="1:32" x14ac:dyDescent="0.3">
      <c r="A8" s="13" t="s">
        <v>166</v>
      </c>
      <c r="B8" s="13">
        <v>6800</v>
      </c>
      <c r="C8" s="10" t="s">
        <v>10</v>
      </c>
      <c r="D8" s="14">
        <v>0.37</v>
      </c>
      <c r="E8" s="10">
        <f>D8*B8</f>
        <v>2516</v>
      </c>
      <c r="F8" s="13">
        <v>0</v>
      </c>
      <c r="G8" s="26">
        <f t="shared" si="1"/>
        <v>1258</v>
      </c>
      <c r="H8" s="13">
        <v>1.5</v>
      </c>
      <c r="I8" s="37" t="s">
        <v>56</v>
      </c>
      <c r="J8" s="33">
        <v>0.92</v>
      </c>
      <c r="K8" s="33">
        <v>3</v>
      </c>
      <c r="L8" s="29">
        <f t="shared" si="2"/>
        <v>0.3066666666666667</v>
      </c>
      <c r="AC8" s="12">
        <f t="shared" si="0"/>
        <v>150</v>
      </c>
      <c r="AD8" s="22"/>
    </row>
    <row r="9" spans="1:32" x14ac:dyDescent="0.3">
      <c r="A9" s="13" t="s">
        <v>224</v>
      </c>
      <c r="B9" s="13"/>
      <c r="C9" s="10" t="s">
        <v>11</v>
      </c>
      <c r="D9" s="14">
        <f>1-D8</f>
        <v>0.63</v>
      </c>
      <c r="E9" s="10">
        <f>D9*B8</f>
        <v>4284</v>
      </c>
      <c r="F9" s="13">
        <v>0</v>
      </c>
      <c r="G9" s="26">
        <f t="shared" si="1"/>
        <v>2142</v>
      </c>
      <c r="H9" s="13">
        <v>1.5</v>
      </c>
      <c r="I9" s="37" t="s">
        <v>57</v>
      </c>
      <c r="J9" s="33">
        <v>0.84</v>
      </c>
      <c r="K9" s="33">
        <v>3</v>
      </c>
      <c r="L9" s="29">
        <f t="shared" si="2"/>
        <v>0.27999999999999997</v>
      </c>
      <c r="AC9" s="12">
        <f t="shared" si="0"/>
        <v>150</v>
      </c>
      <c r="AD9" s="38"/>
    </row>
    <row r="10" spans="1:32" x14ac:dyDescent="0.3">
      <c r="A10" s="15" t="s">
        <v>165</v>
      </c>
      <c r="B10" s="15">
        <v>13000</v>
      </c>
      <c r="C10" s="10" t="s">
        <v>10</v>
      </c>
      <c r="D10" s="16">
        <v>0.74</v>
      </c>
      <c r="E10" s="10">
        <f>D10*B10</f>
        <v>9620</v>
      </c>
      <c r="F10" s="15">
        <v>0</v>
      </c>
      <c r="G10" s="26">
        <f t="shared" si="1"/>
        <v>4810</v>
      </c>
      <c r="H10" s="15">
        <v>1.8</v>
      </c>
      <c r="I10" s="38" t="s">
        <v>97</v>
      </c>
      <c r="J10" s="34">
        <v>1.3</v>
      </c>
      <c r="K10" s="34">
        <v>8</v>
      </c>
      <c r="L10" s="29">
        <f t="shared" si="2"/>
        <v>0.16250000000000001</v>
      </c>
      <c r="AC10" s="12">
        <f t="shared" si="0"/>
        <v>180</v>
      </c>
      <c r="AD10" s="38"/>
    </row>
    <row r="11" spans="1:32" x14ac:dyDescent="0.3">
      <c r="A11" s="15" t="s">
        <v>93</v>
      </c>
      <c r="B11" s="15"/>
      <c r="C11" s="10" t="s">
        <v>11</v>
      </c>
      <c r="D11" s="16">
        <f>1-D10</f>
        <v>0.26</v>
      </c>
      <c r="E11" s="24">
        <f>D11*B10</f>
        <v>3380</v>
      </c>
      <c r="F11" s="15">
        <v>0</v>
      </c>
      <c r="G11" s="26">
        <f t="shared" si="1"/>
        <v>1690</v>
      </c>
      <c r="H11" s="15">
        <v>1.8</v>
      </c>
      <c r="I11" s="38" t="s">
        <v>98</v>
      </c>
      <c r="J11" s="34">
        <v>1.08</v>
      </c>
      <c r="K11" s="34">
        <v>8</v>
      </c>
      <c r="L11" s="29">
        <f t="shared" si="2"/>
        <v>0.13500000000000001</v>
      </c>
      <c r="AC11" s="12">
        <f t="shared" si="0"/>
        <v>180</v>
      </c>
      <c r="AD11" s="39"/>
    </row>
    <row r="12" spans="1:32" x14ac:dyDescent="0.3">
      <c r="A12" s="17" t="s">
        <v>94</v>
      </c>
      <c r="B12" s="17">
        <v>18000</v>
      </c>
      <c r="C12" s="10" t="s">
        <v>10</v>
      </c>
      <c r="D12" s="18">
        <v>0.49</v>
      </c>
      <c r="E12" s="23">
        <f>D12*B12</f>
        <v>8820</v>
      </c>
      <c r="F12" s="17">
        <v>0</v>
      </c>
      <c r="G12" s="26">
        <f t="shared" si="1"/>
        <v>4410</v>
      </c>
      <c r="H12" s="17">
        <v>1.8</v>
      </c>
      <c r="I12" s="22" t="s">
        <v>99</v>
      </c>
      <c r="J12" s="32">
        <v>1.6</v>
      </c>
      <c r="K12" s="32">
        <v>8</v>
      </c>
      <c r="L12" s="29">
        <f t="shared" si="2"/>
        <v>0.2</v>
      </c>
      <c r="AC12" s="12">
        <f t="shared" si="0"/>
        <v>180</v>
      </c>
      <c r="AD12" s="22"/>
    </row>
    <row r="13" spans="1:32" x14ac:dyDescent="0.3">
      <c r="A13" s="17" t="s">
        <v>96</v>
      </c>
      <c r="B13" s="17"/>
      <c r="C13" s="10" t="s">
        <v>11</v>
      </c>
      <c r="D13" s="18">
        <f>1-D12</f>
        <v>0.51</v>
      </c>
      <c r="E13" s="10">
        <f>D13*B12</f>
        <v>9180</v>
      </c>
      <c r="F13" s="17">
        <v>0</v>
      </c>
      <c r="G13" s="26">
        <f t="shared" si="1"/>
        <v>4590</v>
      </c>
      <c r="H13" s="17">
        <v>1.8</v>
      </c>
      <c r="I13" s="22" t="s">
        <v>99</v>
      </c>
      <c r="J13" s="32">
        <v>1.6</v>
      </c>
      <c r="K13" s="32">
        <v>8</v>
      </c>
      <c r="L13" s="29">
        <f t="shared" si="2"/>
        <v>0.2</v>
      </c>
      <c r="AC13" s="12">
        <f t="shared" si="0"/>
        <v>180</v>
      </c>
      <c r="AD13" s="37"/>
    </row>
    <row r="14" spans="1:32" x14ac:dyDescent="0.3">
      <c r="A14" s="19" t="s">
        <v>33</v>
      </c>
    </row>
    <row r="15" spans="1:32" x14ac:dyDescent="0.3">
      <c r="A15" s="30" t="s">
        <v>122</v>
      </c>
      <c r="AD15" t="s">
        <v>37</v>
      </c>
    </row>
    <row r="16" spans="1:32" x14ac:dyDescent="0.3">
      <c r="A16" s="30" t="s">
        <v>152</v>
      </c>
      <c r="AD16" t="s">
        <v>38</v>
      </c>
      <c r="AE16" t="s">
        <v>39</v>
      </c>
      <c r="AF16" t="s">
        <v>40</v>
      </c>
    </row>
    <row r="17" spans="1:32" x14ac:dyDescent="0.3">
      <c r="A17" s="30" t="s">
        <v>151</v>
      </c>
      <c r="AD17">
        <v>0</v>
      </c>
      <c r="AE17">
        <v>400</v>
      </c>
      <c r="AF17">
        <v>4</v>
      </c>
    </row>
    <row r="18" spans="1:32" x14ac:dyDescent="0.3">
      <c r="A18" s="30" t="s">
        <v>123</v>
      </c>
    </row>
    <row r="19" spans="1:32" x14ac:dyDescent="0.3">
      <c r="A19" s="30" t="s">
        <v>170</v>
      </c>
    </row>
    <row r="20" spans="1:32" x14ac:dyDescent="0.3">
      <c r="A20" s="30" t="s">
        <v>124</v>
      </c>
    </row>
    <row r="21" spans="1:32" x14ac:dyDescent="0.3">
      <c r="A21" s="45"/>
    </row>
    <row r="22" spans="1:32" x14ac:dyDescent="0.3">
      <c r="A22" s="45"/>
    </row>
    <row r="23" spans="1:32" ht="15" customHeight="1" x14ac:dyDescent="0.35">
      <c r="A23" t="s">
        <v>145</v>
      </c>
      <c r="V23" s="1" t="s">
        <v>0</v>
      </c>
      <c r="W23" s="27" t="s">
        <v>21</v>
      </c>
    </row>
    <row r="24" spans="1:32" ht="15" customHeight="1" x14ac:dyDescent="0.35">
      <c r="A24" t="s">
        <v>95</v>
      </c>
      <c r="V24" s="2" t="s">
        <v>1</v>
      </c>
      <c r="W24" s="27" t="s">
        <v>22</v>
      </c>
    </row>
    <row r="25" spans="1:32" ht="15" customHeight="1" x14ac:dyDescent="0.35">
      <c r="A25" s="45" t="s">
        <v>146</v>
      </c>
      <c r="V25" s="3" t="s">
        <v>2</v>
      </c>
      <c r="W25" s="27" t="s">
        <v>27</v>
      </c>
    </row>
    <row r="26" spans="1:32" ht="15" customHeight="1" x14ac:dyDescent="0.35">
      <c r="A26" s="45" t="s">
        <v>167</v>
      </c>
      <c r="V26" s="4" t="s">
        <v>3</v>
      </c>
      <c r="W26" s="27" t="s">
        <v>28</v>
      </c>
    </row>
    <row r="27" spans="1:32" x14ac:dyDescent="0.3">
      <c r="A27" t="s">
        <v>147</v>
      </c>
    </row>
    <row r="29" spans="1:32" x14ac:dyDescent="0.3">
      <c r="A29" t="s">
        <v>109</v>
      </c>
    </row>
    <row r="30" spans="1:32" x14ac:dyDescent="0.3">
      <c r="A30" s="39" t="s">
        <v>100</v>
      </c>
    </row>
    <row r="31" spans="1:32" x14ac:dyDescent="0.3">
      <c r="A31" s="25" t="s">
        <v>106</v>
      </c>
    </row>
    <row r="32" spans="1:32" x14ac:dyDescent="0.3">
      <c r="A32" s="25" t="s">
        <v>105</v>
      </c>
    </row>
    <row r="33" spans="1:1" x14ac:dyDescent="0.3">
      <c r="A33" s="25" t="s">
        <v>104</v>
      </c>
    </row>
    <row r="34" spans="1:1" x14ac:dyDescent="0.3">
      <c r="A34" s="39"/>
    </row>
    <row r="35" spans="1:1" x14ac:dyDescent="0.3">
      <c r="A35" s="39"/>
    </row>
    <row r="36" spans="1:1" x14ac:dyDescent="0.3">
      <c r="A36" s="38"/>
    </row>
    <row r="37" spans="1:1" x14ac:dyDescent="0.3">
      <c r="A37" s="22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61</v>
      </c>
    </row>
    <row r="43" spans="1:1" ht="15.6" x14ac:dyDescent="0.3">
      <c r="A43" s="40" t="s">
        <v>62</v>
      </c>
    </row>
    <row r="44" spans="1:1" ht="15.6" x14ac:dyDescent="0.3">
      <c r="A44" s="41" t="s">
        <v>229</v>
      </c>
    </row>
    <row r="45" spans="1:1" ht="15.6" x14ac:dyDescent="0.3">
      <c r="A45" s="40" t="s">
        <v>72</v>
      </c>
    </row>
    <row r="46" spans="1:1" ht="15.6" x14ac:dyDescent="0.3">
      <c r="A46" s="40" t="s">
        <v>71</v>
      </c>
    </row>
    <row r="47" spans="1:1" ht="15.6" x14ac:dyDescent="0.3">
      <c r="A47" s="41" t="s">
        <v>75</v>
      </c>
    </row>
    <row r="48" spans="1:1" ht="15.6" x14ac:dyDescent="0.3">
      <c r="A48" s="40" t="s">
        <v>63</v>
      </c>
    </row>
    <row r="49" spans="1:1" ht="15.6" x14ac:dyDescent="0.3">
      <c r="A49" s="41" t="s">
        <v>225</v>
      </c>
    </row>
    <row r="50" spans="1:1" ht="15.6" x14ac:dyDescent="0.3">
      <c r="A50" s="41" t="s">
        <v>74</v>
      </c>
    </row>
    <row r="51" spans="1:1" ht="15.6" x14ac:dyDescent="0.3">
      <c r="A51" s="40" t="s">
        <v>73</v>
      </c>
    </row>
    <row r="52" spans="1:1" ht="15.6" x14ac:dyDescent="0.3">
      <c r="A52" s="40" t="s">
        <v>65</v>
      </c>
    </row>
    <row r="53" spans="1:1" ht="15.6" x14ac:dyDescent="0.3">
      <c r="A53" s="40" t="s">
        <v>66</v>
      </c>
    </row>
    <row r="54" spans="1:1" ht="15.6" x14ac:dyDescent="0.3">
      <c r="A54" s="41" t="s">
        <v>191</v>
      </c>
    </row>
    <row r="55" spans="1:1" ht="15.6" x14ac:dyDescent="0.3">
      <c r="A55" s="40" t="s">
        <v>67</v>
      </c>
    </row>
    <row r="56" spans="1:1" ht="15.6" x14ac:dyDescent="0.3">
      <c r="A56" s="41" t="s">
        <v>171</v>
      </c>
    </row>
    <row r="57" spans="1:1" ht="15.6" x14ac:dyDescent="0.3">
      <c r="A57" s="40" t="s">
        <v>68</v>
      </c>
    </row>
    <row r="58" spans="1:1" ht="15.6" x14ac:dyDescent="0.3">
      <c r="A58" s="40" t="s">
        <v>69</v>
      </c>
    </row>
    <row r="59" spans="1:1" ht="15.6" x14ac:dyDescent="0.3">
      <c r="A59" s="41" t="s">
        <v>185</v>
      </c>
    </row>
    <row r="60" spans="1:1" ht="15.6" x14ac:dyDescent="0.3">
      <c r="A60" s="41" t="s">
        <v>181</v>
      </c>
    </row>
    <row r="61" spans="1:1" ht="15.6" x14ac:dyDescent="0.3">
      <c r="A61" s="41" t="s">
        <v>80</v>
      </c>
    </row>
    <row r="62" spans="1:1" ht="15.6" x14ac:dyDescent="0.3">
      <c r="A62" s="41" t="s">
        <v>76</v>
      </c>
    </row>
    <row r="63" spans="1:1" ht="15.6" x14ac:dyDescent="0.3">
      <c r="A63" s="42" t="s">
        <v>77</v>
      </c>
    </row>
    <row r="64" spans="1:1" ht="15.6" x14ac:dyDescent="0.3">
      <c r="A64" s="41" t="s">
        <v>78</v>
      </c>
    </row>
    <row r="65" spans="1:1" ht="15.6" x14ac:dyDescent="0.3">
      <c r="A65" s="41" t="s">
        <v>79</v>
      </c>
    </row>
    <row r="67" spans="1:1" x14ac:dyDescent="0.3">
      <c r="A67" s="5" t="s">
        <v>4</v>
      </c>
    </row>
    <row r="68" spans="1:1" x14ac:dyDescent="0.3">
      <c r="A68" t="s">
        <v>43</v>
      </c>
    </row>
    <row r="69" spans="1:1" x14ac:dyDescent="0.3">
      <c r="A69" t="s">
        <v>15</v>
      </c>
    </row>
    <row r="70" spans="1:1" x14ac:dyDescent="0.3">
      <c r="A70" t="s">
        <v>16</v>
      </c>
    </row>
    <row r="71" spans="1:1" x14ac:dyDescent="0.3">
      <c r="A71" t="s">
        <v>17</v>
      </c>
    </row>
    <row r="72" spans="1:1" x14ac:dyDescent="0.3">
      <c r="A72" t="s">
        <v>18</v>
      </c>
    </row>
    <row r="73" spans="1:1" x14ac:dyDescent="0.3">
      <c r="A73" s="6" t="s">
        <v>5</v>
      </c>
    </row>
    <row r="74" spans="1:1" x14ac:dyDescent="0.3">
      <c r="A74" s="6"/>
    </row>
    <row r="75" spans="1:1" x14ac:dyDescent="0.3">
      <c r="A75" t="s">
        <v>219</v>
      </c>
    </row>
    <row r="76" spans="1:1" x14ac:dyDescent="0.3">
      <c r="A76" t="s">
        <v>234</v>
      </c>
    </row>
    <row r="77" spans="1:1" x14ac:dyDescent="0.3">
      <c r="A77" s="6" t="s">
        <v>84</v>
      </c>
    </row>
    <row r="78" spans="1:1" x14ac:dyDescent="0.3">
      <c r="A78" t="s">
        <v>82</v>
      </c>
    </row>
    <row r="79" spans="1:1" x14ac:dyDescent="0.3">
      <c r="A79" s="6" t="s">
        <v>83</v>
      </c>
    </row>
    <row r="81" spans="2:2" x14ac:dyDescent="0.3">
      <c r="B81" t="s">
        <v>220</v>
      </c>
    </row>
    <row r="82" spans="2:2" x14ac:dyDescent="0.3">
      <c r="B82" t="s">
        <v>19</v>
      </c>
    </row>
    <row r="83" spans="2:2" x14ac:dyDescent="0.3">
      <c r="B83" s="6" t="s">
        <v>6</v>
      </c>
    </row>
    <row r="84" spans="2:2" x14ac:dyDescent="0.3">
      <c r="B84" s="6" t="s">
        <v>7</v>
      </c>
    </row>
    <row r="85" spans="2:2" x14ac:dyDescent="0.3">
      <c r="B85" s="6" t="s">
        <v>60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B85" r:id="rId1"/>
    <hyperlink ref="A77" r:id="rId2"/>
    <hyperlink ref="A79" r:id="rId3"/>
  </hyperlinks>
  <pageMargins left="0.7" right="0.7" top="0.75" bottom="0.75" header="0.3" footer="0.3"/>
  <pageSetup orientation="portrait" horizontalDpi="360" verticalDpi="360" r:id="rId4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zoomScale="130" zoomScaleNormal="130" workbookViewId="0">
      <selection activeCell="A77" sqref="A77"/>
    </sheetView>
  </sheetViews>
  <sheetFormatPr defaultRowHeight="14.4" x14ac:dyDescent="0.3"/>
  <cols>
    <col min="1" max="1" width="22.33203125" customWidth="1"/>
    <col min="2" max="2" width="9.5546875" customWidth="1"/>
    <col min="3" max="3" width="6.33203125" customWidth="1"/>
    <col min="4" max="4" width="9.33203125" customWidth="1"/>
    <col min="5" max="5" width="7.88671875" customWidth="1"/>
    <col min="6" max="6" width="10.33203125" customWidth="1"/>
    <col min="7" max="7" width="10.44140625" customWidth="1"/>
    <col min="8" max="8" width="8.88671875" customWidth="1"/>
    <col min="9" max="9" width="34.5546875" customWidth="1"/>
    <col min="10" max="10" width="10.33203125" customWidth="1"/>
    <col min="11" max="11" width="10.44140625" customWidth="1"/>
    <col min="12" max="12" width="7.4414062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23</v>
      </c>
    </row>
    <row r="3" spans="1:32" x14ac:dyDescent="0.3">
      <c r="A3" s="19" t="s">
        <v>24</v>
      </c>
      <c r="B3" s="35" t="s">
        <v>42</v>
      </c>
      <c r="C3" s="20"/>
      <c r="E3" s="19" t="s">
        <v>26</v>
      </c>
      <c r="F3" s="35" t="s">
        <v>125</v>
      </c>
    </row>
    <row r="4" spans="1:32" x14ac:dyDescent="0.3">
      <c r="A4" s="19" t="s">
        <v>25</v>
      </c>
      <c r="B4" s="36" t="s">
        <v>117</v>
      </c>
      <c r="E4" s="25"/>
      <c r="F4" s="48" t="s">
        <v>127</v>
      </c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29</v>
      </c>
      <c r="E5" s="8" t="s">
        <v>32</v>
      </c>
      <c r="F5" s="7" t="s">
        <v>12</v>
      </c>
      <c r="G5" s="8" t="s">
        <v>31</v>
      </c>
      <c r="H5" s="7" t="s">
        <v>41</v>
      </c>
      <c r="I5" s="7" t="s">
        <v>13</v>
      </c>
      <c r="J5" s="7" t="s">
        <v>34</v>
      </c>
      <c r="K5" s="7" t="s">
        <v>35</v>
      </c>
      <c r="L5" s="28" t="s">
        <v>36</v>
      </c>
      <c r="AC5" s="8" t="s">
        <v>30</v>
      </c>
    </row>
    <row r="6" spans="1:32" x14ac:dyDescent="0.3">
      <c r="A6" s="9" t="s">
        <v>87</v>
      </c>
      <c r="B6" s="9">
        <v>5400</v>
      </c>
      <c r="C6" s="10" t="s">
        <v>10</v>
      </c>
      <c r="D6" s="11">
        <v>0.66</v>
      </c>
      <c r="E6" s="10">
        <f>D6*B6</f>
        <v>3564</v>
      </c>
      <c r="F6" s="9">
        <v>0</v>
      </c>
      <c r="G6" s="26">
        <f>E6/(2+2*F6)</f>
        <v>1782</v>
      </c>
      <c r="H6" s="9">
        <v>0.6</v>
      </c>
      <c r="I6" s="37" t="s">
        <v>56</v>
      </c>
      <c r="J6" s="31">
        <v>0.92</v>
      </c>
      <c r="K6" s="31">
        <v>3</v>
      </c>
      <c r="L6" s="29">
        <f>J6/K6</f>
        <v>0.3066666666666667</v>
      </c>
      <c r="AC6" s="12">
        <f t="shared" ref="AC6:AC13" si="0">H6*100</f>
        <v>60</v>
      </c>
      <c r="AD6" s="37"/>
    </row>
    <row r="7" spans="1:32" x14ac:dyDescent="0.3">
      <c r="A7" s="9" t="s">
        <v>223</v>
      </c>
      <c r="B7" s="9"/>
      <c r="C7" s="10" t="s">
        <v>11</v>
      </c>
      <c r="D7" s="11">
        <f>1-D6</f>
        <v>0.33999999999999997</v>
      </c>
      <c r="E7" s="10">
        <f>D7*B6</f>
        <v>1835.9999999999998</v>
      </c>
      <c r="F7" s="9">
        <v>0</v>
      </c>
      <c r="G7" s="26">
        <f t="shared" ref="G7:G13" si="1">E7/(2+2*F7)</f>
        <v>917.99999999999989</v>
      </c>
      <c r="H7" s="9">
        <v>0.4</v>
      </c>
      <c r="I7" s="37" t="s">
        <v>57</v>
      </c>
      <c r="J7" s="31">
        <v>0.84</v>
      </c>
      <c r="K7" s="31">
        <v>3</v>
      </c>
      <c r="L7" s="29">
        <f t="shared" ref="L7:L13" si="2">J7/K7</f>
        <v>0.27999999999999997</v>
      </c>
      <c r="AC7" s="12">
        <f t="shared" si="0"/>
        <v>40</v>
      </c>
      <c r="AD7" s="22"/>
    </row>
    <row r="8" spans="1:32" x14ac:dyDescent="0.3">
      <c r="A8" s="13" t="s">
        <v>166</v>
      </c>
      <c r="B8" s="13">
        <v>6800</v>
      </c>
      <c r="C8" s="10" t="s">
        <v>10</v>
      </c>
      <c r="D8" s="14">
        <v>0.37</v>
      </c>
      <c r="E8" s="10">
        <f>D8*B8</f>
        <v>2516</v>
      </c>
      <c r="F8" s="13">
        <v>0</v>
      </c>
      <c r="G8" s="26">
        <f t="shared" si="1"/>
        <v>1258</v>
      </c>
      <c r="H8" s="13">
        <v>0.6</v>
      </c>
      <c r="I8" s="37" t="s">
        <v>56</v>
      </c>
      <c r="J8" s="33">
        <v>0.92</v>
      </c>
      <c r="K8" s="33">
        <v>3</v>
      </c>
      <c r="L8" s="29">
        <f t="shared" si="2"/>
        <v>0.3066666666666667</v>
      </c>
      <c r="AC8" s="12">
        <f t="shared" si="0"/>
        <v>60</v>
      </c>
      <c r="AD8" s="22"/>
    </row>
    <row r="9" spans="1:32" x14ac:dyDescent="0.3">
      <c r="A9" s="13" t="s">
        <v>224</v>
      </c>
      <c r="B9" s="13"/>
      <c r="C9" s="10" t="s">
        <v>11</v>
      </c>
      <c r="D9" s="14">
        <f>1-D8</f>
        <v>0.63</v>
      </c>
      <c r="E9" s="10">
        <f>D9*B8</f>
        <v>4284</v>
      </c>
      <c r="F9" s="13">
        <v>0</v>
      </c>
      <c r="G9" s="26">
        <f t="shared" si="1"/>
        <v>2142</v>
      </c>
      <c r="H9" s="13">
        <v>1.4</v>
      </c>
      <c r="I9" s="37" t="s">
        <v>57</v>
      </c>
      <c r="J9" s="33">
        <v>0.84</v>
      </c>
      <c r="K9" s="33">
        <v>3</v>
      </c>
      <c r="L9" s="29">
        <f t="shared" si="2"/>
        <v>0.27999999999999997</v>
      </c>
      <c r="AC9" s="12">
        <f t="shared" si="0"/>
        <v>140</v>
      </c>
      <c r="AD9" s="38"/>
    </row>
    <row r="10" spans="1:32" x14ac:dyDescent="0.3">
      <c r="A10" s="15" t="s">
        <v>165</v>
      </c>
      <c r="B10" s="15">
        <v>13000</v>
      </c>
      <c r="C10" s="10" t="s">
        <v>10</v>
      </c>
      <c r="D10" s="16">
        <v>0.74</v>
      </c>
      <c r="E10" s="10">
        <f>D10*B10</f>
        <v>9620</v>
      </c>
      <c r="F10" s="15">
        <v>0</v>
      </c>
      <c r="G10" s="26">
        <f t="shared" si="1"/>
        <v>4810</v>
      </c>
      <c r="H10" s="15">
        <v>1.2</v>
      </c>
      <c r="I10" s="38" t="s">
        <v>97</v>
      </c>
      <c r="J10" s="34">
        <v>0.92</v>
      </c>
      <c r="K10" s="34">
        <v>8</v>
      </c>
      <c r="L10" s="29">
        <f t="shared" si="2"/>
        <v>0.115</v>
      </c>
      <c r="AC10" s="12">
        <f t="shared" si="0"/>
        <v>120</v>
      </c>
      <c r="AD10" s="38"/>
    </row>
    <row r="11" spans="1:32" x14ac:dyDescent="0.3">
      <c r="A11" s="15" t="s">
        <v>93</v>
      </c>
      <c r="B11" s="15"/>
      <c r="C11" s="10" t="s">
        <v>11</v>
      </c>
      <c r="D11" s="16">
        <f>1-D10</f>
        <v>0.26</v>
      </c>
      <c r="E11" s="24">
        <f>D11*B10</f>
        <v>3380</v>
      </c>
      <c r="F11" s="15">
        <v>0</v>
      </c>
      <c r="G11" s="26">
        <f t="shared" si="1"/>
        <v>1690</v>
      </c>
      <c r="H11" s="15">
        <v>0.6</v>
      </c>
      <c r="I11" s="38" t="s">
        <v>101</v>
      </c>
      <c r="J11" s="34">
        <v>0.84</v>
      </c>
      <c r="K11" s="34">
        <v>8</v>
      </c>
      <c r="L11" s="29">
        <f t="shared" si="2"/>
        <v>0.105</v>
      </c>
      <c r="AC11" s="12">
        <f t="shared" si="0"/>
        <v>60</v>
      </c>
      <c r="AD11" s="39"/>
    </row>
    <row r="12" spans="1:32" x14ac:dyDescent="0.3">
      <c r="A12" s="17" t="s">
        <v>94</v>
      </c>
      <c r="B12" s="17">
        <v>18000</v>
      </c>
      <c r="C12" s="10" t="s">
        <v>10</v>
      </c>
      <c r="D12" s="18">
        <v>0.49</v>
      </c>
      <c r="E12" s="47">
        <f>D12*B12</f>
        <v>8820</v>
      </c>
      <c r="F12" s="17">
        <v>0</v>
      </c>
      <c r="G12" s="26">
        <f t="shared" si="1"/>
        <v>4410</v>
      </c>
      <c r="H12" s="17">
        <v>1.1000000000000001</v>
      </c>
      <c r="I12" s="22" t="s">
        <v>182</v>
      </c>
      <c r="J12" s="32">
        <v>1.6</v>
      </c>
      <c r="K12" s="32">
        <v>8</v>
      </c>
      <c r="L12" s="29">
        <f t="shared" si="2"/>
        <v>0.2</v>
      </c>
      <c r="AC12" s="12">
        <f t="shared" si="0"/>
        <v>110.00000000000001</v>
      </c>
      <c r="AD12" s="22"/>
    </row>
    <row r="13" spans="1:32" x14ac:dyDescent="0.3">
      <c r="A13" s="17" t="s">
        <v>96</v>
      </c>
      <c r="B13" s="17"/>
      <c r="C13" s="10" t="s">
        <v>11</v>
      </c>
      <c r="D13" s="18">
        <f>1-D12</f>
        <v>0.51</v>
      </c>
      <c r="E13" s="10">
        <f>D13*B12</f>
        <v>9180</v>
      </c>
      <c r="F13" s="17">
        <v>0</v>
      </c>
      <c r="G13" s="26">
        <f t="shared" si="1"/>
        <v>4590</v>
      </c>
      <c r="H13" s="17">
        <v>1.1000000000000001</v>
      </c>
      <c r="I13" s="22" t="s">
        <v>182</v>
      </c>
      <c r="J13" s="32">
        <v>1.6</v>
      </c>
      <c r="K13" s="32">
        <v>8</v>
      </c>
      <c r="L13" s="29">
        <f t="shared" si="2"/>
        <v>0.2</v>
      </c>
      <c r="AC13" s="12">
        <f t="shared" si="0"/>
        <v>110.00000000000001</v>
      </c>
      <c r="AD13" s="37"/>
    </row>
    <row r="14" spans="1:32" x14ac:dyDescent="0.3">
      <c r="A14" s="19" t="s">
        <v>33</v>
      </c>
    </row>
    <row r="15" spans="1:32" x14ac:dyDescent="0.3">
      <c r="A15" s="30" t="s">
        <v>153</v>
      </c>
      <c r="AD15" t="s">
        <v>37</v>
      </c>
    </row>
    <row r="16" spans="1:32" x14ac:dyDescent="0.3">
      <c r="A16" s="30" t="s">
        <v>232</v>
      </c>
      <c r="AD16" t="s">
        <v>38</v>
      </c>
      <c r="AE16" t="s">
        <v>39</v>
      </c>
      <c r="AF16" t="s">
        <v>40</v>
      </c>
    </row>
    <row r="17" spans="1:32" x14ac:dyDescent="0.3">
      <c r="A17" s="30" t="s">
        <v>107</v>
      </c>
      <c r="AD17">
        <v>0</v>
      </c>
      <c r="AE17">
        <v>400</v>
      </c>
      <c r="AF17">
        <v>4</v>
      </c>
    </row>
    <row r="18" spans="1:32" x14ac:dyDescent="0.3">
      <c r="A18" s="30" t="s">
        <v>108</v>
      </c>
    </row>
    <row r="19" spans="1:32" x14ac:dyDescent="0.3">
      <c r="A19" s="30" t="s">
        <v>123</v>
      </c>
    </row>
    <row r="20" spans="1:32" x14ac:dyDescent="0.3">
      <c r="A20" s="30" t="s">
        <v>102</v>
      </c>
    </row>
    <row r="21" spans="1:32" x14ac:dyDescent="0.3">
      <c r="A21" s="30" t="s">
        <v>213</v>
      </c>
    </row>
    <row r="22" spans="1:32" x14ac:dyDescent="0.3">
      <c r="A22" s="46" t="s">
        <v>103</v>
      </c>
    </row>
    <row r="23" spans="1:32" ht="15" customHeight="1" x14ac:dyDescent="0.35">
      <c r="A23" s="46" t="s">
        <v>154</v>
      </c>
      <c r="V23" s="1" t="s">
        <v>0</v>
      </c>
      <c r="W23" s="27" t="s">
        <v>21</v>
      </c>
    </row>
    <row r="24" spans="1:32" ht="15" customHeight="1" x14ac:dyDescent="0.35">
      <c r="A24" s="46" t="s">
        <v>155</v>
      </c>
      <c r="V24" s="2" t="s">
        <v>1</v>
      </c>
      <c r="W24" s="27" t="s">
        <v>22</v>
      </c>
    </row>
    <row r="25" spans="1:32" ht="15" customHeight="1" x14ac:dyDescent="0.35">
      <c r="A25" s="30" t="s">
        <v>214</v>
      </c>
      <c r="V25" s="3" t="s">
        <v>2</v>
      </c>
      <c r="W25" s="27" t="s">
        <v>27</v>
      </c>
    </row>
    <row r="26" spans="1:32" ht="15" customHeight="1" x14ac:dyDescent="0.35">
      <c r="A26" s="46"/>
      <c r="V26" s="4" t="s">
        <v>3</v>
      </c>
      <c r="W26" s="27" t="s">
        <v>28</v>
      </c>
    </row>
    <row r="27" spans="1:32" x14ac:dyDescent="0.3">
      <c r="A27" t="s">
        <v>145</v>
      </c>
    </row>
    <row r="28" spans="1:32" x14ac:dyDescent="0.3">
      <c r="A28" t="s">
        <v>95</v>
      </c>
    </row>
    <row r="29" spans="1:32" x14ac:dyDescent="0.3">
      <c r="A29" s="45" t="s">
        <v>146</v>
      </c>
    </row>
    <row r="30" spans="1:32" x14ac:dyDescent="0.3">
      <c r="A30" s="45" t="s">
        <v>167</v>
      </c>
    </row>
    <row r="31" spans="1:32" x14ac:dyDescent="0.3">
      <c r="A31" t="s">
        <v>147</v>
      </c>
    </row>
    <row r="33" spans="1:1" x14ac:dyDescent="0.3">
      <c r="A33" t="s">
        <v>109</v>
      </c>
    </row>
    <row r="34" spans="1:1" x14ac:dyDescent="0.3">
      <c r="A34" s="39" t="s">
        <v>100</v>
      </c>
    </row>
    <row r="35" spans="1:1" x14ac:dyDescent="0.3">
      <c r="A35" s="25" t="s">
        <v>106</v>
      </c>
    </row>
    <row r="36" spans="1:1" x14ac:dyDescent="0.3">
      <c r="A36" s="6" t="s">
        <v>105</v>
      </c>
    </row>
    <row r="37" spans="1:1" x14ac:dyDescent="0.3">
      <c r="A37" s="6" t="s">
        <v>104</v>
      </c>
    </row>
    <row r="38" spans="1:1" x14ac:dyDescent="0.3">
      <c r="A38" s="25"/>
    </row>
    <row r="39" spans="1:1" x14ac:dyDescent="0.3">
      <c r="A39" s="2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61</v>
      </c>
    </row>
    <row r="43" spans="1:1" ht="15.6" x14ac:dyDescent="0.3">
      <c r="A43" s="40" t="s">
        <v>62</v>
      </c>
    </row>
    <row r="44" spans="1:1" ht="15.6" x14ac:dyDescent="0.3">
      <c r="A44" s="41" t="s">
        <v>229</v>
      </c>
    </row>
    <row r="45" spans="1:1" ht="15.6" x14ac:dyDescent="0.3">
      <c r="A45" s="40" t="s">
        <v>72</v>
      </c>
    </row>
    <row r="46" spans="1:1" ht="15.6" x14ac:dyDescent="0.3">
      <c r="A46" s="40" t="s">
        <v>71</v>
      </c>
    </row>
    <row r="47" spans="1:1" ht="15.6" x14ac:dyDescent="0.3">
      <c r="A47" s="41" t="s">
        <v>75</v>
      </c>
    </row>
    <row r="48" spans="1:1" ht="15.6" x14ac:dyDescent="0.3">
      <c r="A48" s="40" t="s">
        <v>63</v>
      </c>
    </row>
    <row r="49" spans="1:1" ht="15.6" x14ac:dyDescent="0.3">
      <c r="A49" s="41" t="s">
        <v>225</v>
      </c>
    </row>
    <row r="50" spans="1:1" ht="15.6" x14ac:dyDescent="0.3">
      <c r="A50" s="41" t="s">
        <v>74</v>
      </c>
    </row>
    <row r="51" spans="1:1" ht="15.6" x14ac:dyDescent="0.3">
      <c r="A51" s="40" t="s">
        <v>73</v>
      </c>
    </row>
    <row r="52" spans="1:1" ht="15.6" x14ac:dyDescent="0.3">
      <c r="A52" s="40" t="s">
        <v>65</v>
      </c>
    </row>
    <row r="53" spans="1:1" ht="15.6" x14ac:dyDescent="0.3">
      <c r="A53" s="40" t="s">
        <v>66</v>
      </c>
    </row>
    <row r="54" spans="1:1" ht="15.6" x14ac:dyDescent="0.3">
      <c r="A54" s="41" t="s">
        <v>191</v>
      </c>
    </row>
    <row r="55" spans="1:1" ht="15.6" x14ac:dyDescent="0.3">
      <c r="A55" s="40" t="s">
        <v>67</v>
      </c>
    </row>
    <row r="56" spans="1:1" ht="15.6" x14ac:dyDescent="0.3">
      <c r="A56" s="41" t="s">
        <v>171</v>
      </c>
    </row>
    <row r="57" spans="1:1" ht="15.6" x14ac:dyDescent="0.3">
      <c r="A57" s="40" t="s">
        <v>68</v>
      </c>
    </row>
    <row r="58" spans="1:1" ht="15.6" x14ac:dyDescent="0.3">
      <c r="A58" s="40" t="s">
        <v>69</v>
      </c>
    </row>
    <row r="59" spans="1:1" ht="15.6" x14ac:dyDescent="0.3">
      <c r="A59" s="40" t="s">
        <v>70</v>
      </c>
    </row>
    <row r="60" spans="1:1" ht="15.6" x14ac:dyDescent="0.3">
      <c r="A60" s="41" t="s">
        <v>179</v>
      </c>
    </row>
    <row r="61" spans="1:1" ht="15.6" x14ac:dyDescent="0.3">
      <c r="A61" s="41" t="s">
        <v>80</v>
      </c>
    </row>
    <row r="62" spans="1:1" ht="15.6" x14ac:dyDescent="0.3">
      <c r="A62" s="41" t="s">
        <v>76</v>
      </c>
    </row>
    <row r="63" spans="1:1" ht="15.6" x14ac:dyDescent="0.3">
      <c r="A63" s="42" t="s">
        <v>77</v>
      </c>
    </row>
    <row r="64" spans="1:1" ht="15.6" x14ac:dyDescent="0.3">
      <c r="A64" s="41" t="s">
        <v>78</v>
      </c>
    </row>
    <row r="65" spans="1:1" ht="15.6" x14ac:dyDescent="0.3">
      <c r="A65" s="41" t="s">
        <v>79</v>
      </c>
    </row>
    <row r="67" spans="1:1" x14ac:dyDescent="0.3">
      <c r="A67" s="5" t="s">
        <v>4</v>
      </c>
    </row>
    <row r="68" spans="1:1" x14ac:dyDescent="0.3">
      <c r="A68" t="s">
        <v>43</v>
      </c>
    </row>
    <row r="69" spans="1:1" x14ac:dyDescent="0.3">
      <c r="A69" t="s">
        <v>15</v>
      </c>
    </row>
    <row r="70" spans="1:1" x14ac:dyDescent="0.3">
      <c r="A70" t="s">
        <v>16</v>
      </c>
    </row>
    <row r="71" spans="1:1" x14ac:dyDescent="0.3">
      <c r="A71" t="s">
        <v>17</v>
      </c>
    </row>
    <row r="72" spans="1:1" x14ac:dyDescent="0.3">
      <c r="A72" t="s">
        <v>18</v>
      </c>
    </row>
    <row r="73" spans="1:1" x14ac:dyDescent="0.3">
      <c r="A73" s="6" t="s">
        <v>5</v>
      </c>
    </row>
    <row r="74" spans="1:1" x14ac:dyDescent="0.3">
      <c r="A74" s="6"/>
    </row>
    <row r="75" spans="1:1" x14ac:dyDescent="0.3">
      <c r="A75" t="s">
        <v>219</v>
      </c>
    </row>
    <row r="76" spans="1:1" x14ac:dyDescent="0.3">
      <c r="A76" t="s">
        <v>234</v>
      </c>
    </row>
    <row r="77" spans="1:1" x14ac:dyDescent="0.3">
      <c r="A77" s="6" t="s">
        <v>84</v>
      </c>
    </row>
    <row r="78" spans="1:1" x14ac:dyDescent="0.3">
      <c r="A78" t="s">
        <v>82</v>
      </c>
    </row>
    <row r="79" spans="1:1" x14ac:dyDescent="0.3">
      <c r="A79" s="6" t="s">
        <v>83</v>
      </c>
    </row>
    <row r="81" spans="2:2" x14ac:dyDescent="0.3">
      <c r="B81" t="s">
        <v>220</v>
      </c>
    </row>
    <row r="82" spans="2:2" x14ac:dyDescent="0.3">
      <c r="B82" t="s">
        <v>19</v>
      </c>
    </row>
    <row r="83" spans="2:2" x14ac:dyDescent="0.3">
      <c r="B83" s="6" t="s">
        <v>6</v>
      </c>
    </row>
    <row r="84" spans="2:2" x14ac:dyDescent="0.3">
      <c r="B84" s="6" t="s">
        <v>7</v>
      </c>
    </row>
    <row r="85" spans="2:2" x14ac:dyDescent="0.3">
      <c r="B85" s="6" t="s">
        <v>60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A36" r:id="rId1"/>
    <hyperlink ref="A37" r:id="rId2"/>
    <hyperlink ref="B85" r:id="rId3"/>
    <hyperlink ref="A77" r:id="rId4"/>
    <hyperlink ref="A79" r:id="rId5"/>
  </hyperlinks>
  <pageMargins left="0.7" right="0.7" top="0.75" bottom="0.75" header="0.3" footer="0.3"/>
  <pageSetup orientation="portrait" horizontalDpi="360" verticalDpi="360" r:id="rId6"/>
  <drawing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zoomScale="130" zoomScaleNormal="130" workbookViewId="0">
      <selection activeCell="A77" sqref="A77"/>
    </sheetView>
  </sheetViews>
  <sheetFormatPr defaultRowHeight="14.4" x14ac:dyDescent="0.3"/>
  <cols>
    <col min="1" max="1" width="16.5546875" customWidth="1"/>
    <col min="2" max="2" width="9" customWidth="1"/>
    <col min="3" max="3" width="5.77734375" customWidth="1"/>
    <col min="4" max="5" width="8" customWidth="1"/>
    <col min="6" max="6" width="10.6640625" customWidth="1"/>
    <col min="7" max="7" width="10.44140625" customWidth="1"/>
    <col min="8" max="8" width="8.88671875" customWidth="1"/>
    <col min="9" max="9" width="32.77734375" customWidth="1"/>
    <col min="10" max="10" width="10.109375" customWidth="1"/>
    <col min="11" max="11" width="10.21875" customWidth="1"/>
    <col min="12" max="12" width="7.21875" customWidth="1"/>
    <col min="13" max="13" width="5.664062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23</v>
      </c>
    </row>
    <row r="3" spans="1:32" x14ac:dyDescent="0.3">
      <c r="A3" s="19" t="s">
        <v>24</v>
      </c>
      <c r="B3" s="35" t="s">
        <v>160</v>
      </c>
      <c r="C3" s="20"/>
      <c r="E3" s="19" t="s">
        <v>26</v>
      </c>
      <c r="F3" s="35" t="s">
        <v>161</v>
      </c>
    </row>
    <row r="4" spans="1:32" x14ac:dyDescent="0.3">
      <c r="A4" s="19" t="s">
        <v>25</v>
      </c>
      <c r="B4" s="36" t="s">
        <v>132</v>
      </c>
      <c r="E4" s="25"/>
      <c r="F4" s="20"/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29</v>
      </c>
      <c r="E5" s="8" t="s">
        <v>32</v>
      </c>
      <c r="F5" s="7" t="s">
        <v>12</v>
      </c>
      <c r="G5" s="8" t="s">
        <v>31</v>
      </c>
      <c r="H5" s="7" t="s">
        <v>41</v>
      </c>
      <c r="I5" s="7" t="s">
        <v>13</v>
      </c>
      <c r="J5" s="7" t="s">
        <v>34</v>
      </c>
      <c r="K5" s="7" t="s">
        <v>35</v>
      </c>
      <c r="L5" s="28" t="s">
        <v>36</v>
      </c>
      <c r="AC5" s="8" t="s">
        <v>30</v>
      </c>
    </row>
    <row r="6" spans="1:32" x14ac:dyDescent="0.3">
      <c r="A6" s="9" t="s">
        <v>129</v>
      </c>
      <c r="B6" s="9">
        <v>10300</v>
      </c>
      <c r="C6" s="10" t="s">
        <v>10</v>
      </c>
      <c r="D6" s="11">
        <v>0.2</v>
      </c>
      <c r="E6" s="10">
        <f>D6*B6</f>
        <v>2060</v>
      </c>
      <c r="F6" s="9">
        <v>0</v>
      </c>
      <c r="G6" s="26">
        <f>E6/(2+2*F6)</f>
        <v>1030</v>
      </c>
      <c r="H6" s="9"/>
      <c r="I6" s="37"/>
      <c r="J6" s="31"/>
      <c r="K6" s="31">
        <v>3.6</v>
      </c>
      <c r="L6" s="29">
        <f>J6/K6</f>
        <v>0</v>
      </c>
      <c r="AC6" s="12">
        <f t="shared" ref="AC6:AC13" si="0">H6*100</f>
        <v>0</v>
      </c>
      <c r="AD6" s="37"/>
    </row>
    <row r="7" spans="1:32" x14ac:dyDescent="0.3">
      <c r="A7" s="9" t="s">
        <v>130</v>
      </c>
      <c r="B7" s="9"/>
      <c r="C7" s="10" t="s">
        <v>11</v>
      </c>
      <c r="D7" s="11">
        <f>1-D6</f>
        <v>0.8</v>
      </c>
      <c r="E7" s="10">
        <f>D7*B6</f>
        <v>8240</v>
      </c>
      <c r="F7" s="9">
        <v>0</v>
      </c>
      <c r="G7" s="26">
        <f t="shared" ref="G7:G13" si="1">E7/(2+2*F7)</f>
        <v>4120</v>
      </c>
      <c r="H7" s="9">
        <v>1.5</v>
      </c>
      <c r="I7" s="37" t="s">
        <v>183</v>
      </c>
      <c r="J7" s="31">
        <v>1.2</v>
      </c>
      <c r="K7" s="31">
        <v>3.6</v>
      </c>
      <c r="L7" s="29">
        <f t="shared" ref="L7:L13" si="2">J7/K7</f>
        <v>0.33333333333333331</v>
      </c>
      <c r="AC7" s="12">
        <f t="shared" si="0"/>
        <v>150</v>
      </c>
      <c r="AD7" s="22"/>
    </row>
    <row r="8" spans="1:32" x14ac:dyDescent="0.3">
      <c r="A8" s="13" t="s">
        <v>129</v>
      </c>
      <c r="B8" s="13">
        <v>10300</v>
      </c>
      <c r="C8" s="10" t="s">
        <v>10</v>
      </c>
      <c r="D8" s="14">
        <v>0.2</v>
      </c>
      <c r="E8" s="10">
        <f>D8*B8</f>
        <v>2060</v>
      </c>
      <c r="F8" s="13">
        <v>0</v>
      </c>
      <c r="G8" s="26">
        <f t="shared" si="1"/>
        <v>1030</v>
      </c>
      <c r="H8" s="13"/>
      <c r="I8" s="37"/>
      <c r="J8" s="33"/>
      <c r="K8" s="33">
        <v>3.6</v>
      </c>
      <c r="L8" s="29">
        <f t="shared" si="2"/>
        <v>0</v>
      </c>
      <c r="AC8" s="12">
        <f t="shared" si="0"/>
        <v>0</v>
      </c>
      <c r="AD8" s="22"/>
    </row>
    <row r="9" spans="1:32" x14ac:dyDescent="0.3">
      <c r="A9" s="13" t="s">
        <v>130</v>
      </c>
      <c r="B9" s="13"/>
      <c r="C9" s="10" t="s">
        <v>11</v>
      </c>
      <c r="D9" s="14">
        <f>1-D8</f>
        <v>0.8</v>
      </c>
      <c r="E9" s="10">
        <f>D9*B8</f>
        <v>8240</v>
      </c>
      <c r="F9" s="13">
        <v>0</v>
      </c>
      <c r="G9" s="26">
        <f t="shared" si="1"/>
        <v>4120</v>
      </c>
      <c r="H9" s="13">
        <v>0.5</v>
      </c>
      <c r="I9" s="37" t="s">
        <v>184</v>
      </c>
      <c r="J9" s="33">
        <v>1.6</v>
      </c>
      <c r="K9" s="33">
        <v>3.6</v>
      </c>
      <c r="L9" s="29">
        <f t="shared" si="2"/>
        <v>0.44444444444444448</v>
      </c>
      <c r="AC9" s="12">
        <f t="shared" si="0"/>
        <v>50</v>
      </c>
      <c r="AD9" s="38"/>
    </row>
    <row r="10" spans="1:32" x14ac:dyDescent="0.3">
      <c r="A10" s="15" t="s">
        <v>128</v>
      </c>
      <c r="B10" s="15">
        <v>6900</v>
      </c>
      <c r="C10" s="10" t="s">
        <v>10</v>
      </c>
      <c r="D10" s="16">
        <v>0.2</v>
      </c>
      <c r="E10" s="10">
        <f>D10*B10</f>
        <v>1380</v>
      </c>
      <c r="F10" s="15">
        <v>0</v>
      </c>
      <c r="G10" s="26">
        <f t="shared" si="1"/>
        <v>690</v>
      </c>
      <c r="H10" s="15">
        <v>1.2</v>
      </c>
      <c r="I10" s="37" t="s">
        <v>138</v>
      </c>
      <c r="J10" s="34">
        <v>0.57999999999999996</v>
      </c>
      <c r="K10" s="34">
        <v>3.6</v>
      </c>
      <c r="L10" s="29">
        <f t="shared" si="2"/>
        <v>0.16111111111111109</v>
      </c>
      <c r="AC10" s="12">
        <f t="shared" si="0"/>
        <v>120</v>
      </c>
      <c r="AD10" s="38"/>
    </row>
    <row r="11" spans="1:32" x14ac:dyDescent="0.3">
      <c r="A11" s="15" t="s">
        <v>131</v>
      </c>
      <c r="B11" s="15"/>
      <c r="C11" s="10" t="s">
        <v>11</v>
      </c>
      <c r="D11" s="16">
        <f>1-D10</f>
        <v>0.8</v>
      </c>
      <c r="E11" s="24">
        <f>D11*B10</f>
        <v>5520</v>
      </c>
      <c r="F11" s="15">
        <v>0</v>
      </c>
      <c r="G11" s="26">
        <f t="shared" si="1"/>
        <v>2760</v>
      </c>
      <c r="H11" s="15">
        <v>1.2</v>
      </c>
      <c r="I11" s="38" t="s">
        <v>134</v>
      </c>
      <c r="J11" s="34">
        <v>0.84</v>
      </c>
      <c r="K11" s="34">
        <v>3.6</v>
      </c>
      <c r="L11" s="29">
        <f t="shared" si="2"/>
        <v>0.23333333333333331</v>
      </c>
      <c r="AC11" s="12">
        <f t="shared" si="0"/>
        <v>120</v>
      </c>
      <c r="AD11" s="39"/>
    </row>
    <row r="12" spans="1:32" x14ac:dyDescent="0.3">
      <c r="A12" s="17" t="s">
        <v>128</v>
      </c>
      <c r="B12" s="17">
        <v>6900</v>
      </c>
      <c r="C12" s="10" t="s">
        <v>10</v>
      </c>
      <c r="D12" s="18">
        <v>0.2</v>
      </c>
      <c r="E12" s="23">
        <f>D12*B12</f>
        <v>1380</v>
      </c>
      <c r="F12" s="17">
        <v>0</v>
      </c>
      <c r="G12" s="26">
        <f t="shared" si="1"/>
        <v>690</v>
      </c>
      <c r="H12" s="17">
        <v>0.5</v>
      </c>
      <c r="I12" s="37" t="s">
        <v>141</v>
      </c>
      <c r="J12" s="32">
        <v>0.8</v>
      </c>
      <c r="K12" s="32">
        <v>3.6</v>
      </c>
      <c r="L12" s="29">
        <f t="shared" si="2"/>
        <v>0.22222222222222224</v>
      </c>
      <c r="AC12" s="12">
        <f t="shared" si="0"/>
        <v>50</v>
      </c>
      <c r="AD12" s="22"/>
    </row>
    <row r="13" spans="1:32" x14ac:dyDescent="0.3">
      <c r="A13" s="17" t="s">
        <v>131</v>
      </c>
      <c r="B13" s="17"/>
      <c r="C13" s="10" t="s">
        <v>11</v>
      </c>
      <c r="D13" s="18">
        <f>1-D12</f>
        <v>0.8</v>
      </c>
      <c r="E13" s="10">
        <f>D13*B12</f>
        <v>5520</v>
      </c>
      <c r="F13" s="17">
        <v>0</v>
      </c>
      <c r="G13" s="26">
        <f t="shared" si="1"/>
        <v>2760</v>
      </c>
      <c r="H13" s="17">
        <v>0.5</v>
      </c>
      <c r="I13" s="22" t="s">
        <v>139</v>
      </c>
      <c r="J13" s="32">
        <v>1.5</v>
      </c>
      <c r="K13" s="32">
        <v>3.6</v>
      </c>
      <c r="L13" s="29">
        <f t="shared" si="2"/>
        <v>0.41666666666666663</v>
      </c>
      <c r="AC13" s="12">
        <f t="shared" si="0"/>
        <v>50</v>
      </c>
      <c r="AD13" s="37"/>
    </row>
    <row r="14" spans="1:32" x14ac:dyDescent="0.3">
      <c r="A14" s="19" t="s">
        <v>33</v>
      </c>
    </row>
    <row r="15" spans="1:32" x14ac:dyDescent="0.3">
      <c r="A15" s="30" t="s">
        <v>142</v>
      </c>
      <c r="AD15" t="s">
        <v>37</v>
      </c>
    </row>
    <row r="16" spans="1:32" x14ac:dyDescent="0.3">
      <c r="A16" s="30" t="s">
        <v>143</v>
      </c>
      <c r="AD16" t="s">
        <v>38</v>
      </c>
      <c r="AE16" t="s">
        <v>39</v>
      </c>
      <c r="AF16" t="s">
        <v>40</v>
      </c>
    </row>
    <row r="17" spans="1:32" x14ac:dyDescent="0.3">
      <c r="A17" s="30" t="s">
        <v>156</v>
      </c>
      <c r="AD17">
        <v>0</v>
      </c>
      <c r="AE17">
        <v>400</v>
      </c>
      <c r="AF17">
        <v>4</v>
      </c>
    </row>
    <row r="18" spans="1:32" x14ac:dyDescent="0.3">
      <c r="A18" s="30" t="s">
        <v>215</v>
      </c>
    </row>
    <row r="19" spans="1:32" x14ac:dyDescent="0.3">
      <c r="A19" s="30" t="s">
        <v>216</v>
      </c>
    </row>
    <row r="20" spans="1:32" x14ac:dyDescent="0.3">
      <c r="A20" s="30" t="s">
        <v>144</v>
      </c>
    </row>
    <row r="21" spans="1:32" x14ac:dyDescent="0.3">
      <c r="A21" s="30"/>
    </row>
    <row r="22" spans="1:32" x14ac:dyDescent="0.3">
      <c r="A22" s="45" t="s">
        <v>217</v>
      </c>
    </row>
    <row r="23" spans="1:32" ht="15" customHeight="1" x14ac:dyDescent="0.35">
      <c r="A23" t="s">
        <v>136</v>
      </c>
      <c r="V23" s="1" t="s">
        <v>0</v>
      </c>
      <c r="W23" s="27" t="s">
        <v>21</v>
      </c>
    </row>
    <row r="24" spans="1:32" ht="15" customHeight="1" x14ac:dyDescent="0.35">
      <c r="A24" t="s">
        <v>135</v>
      </c>
      <c r="V24" s="2" t="s">
        <v>1</v>
      </c>
      <c r="W24" s="27" t="s">
        <v>22</v>
      </c>
    </row>
    <row r="25" spans="1:32" ht="15" customHeight="1" x14ac:dyDescent="0.35">
      <c r="A25" s="25" t="s">
        <v>133</v>
      </c>
      <c r="V25" s="3" t="s">
        <v>2</v>
      </c>
      <c r="W25" s="27" t="s">
        <v>27</v>
      </c>
    </row>
    <row r="26" spans="1:32" ht="15" customHeight="1" x14ac:dyDescent="0.35">
      <c r="A26" s="25" t="s">
        <v>140</v>
      </c>
      <c r="V26" s="4" t="s">
        <v>3</v>
      </c>
      <c r="W26" s="27" t="s">
        <v>28</v>
      </c>
    </row>
    <row r="27" spans="1:32" x14ac:dyDescent="0.3">
      <c r="A27" s="25" t="s">
        <v>137</v>
      </c>
    </row>
    <row r="30" spans="1:32" x14ac:dyDescent="0.3">
      <c r="A30" s="25"/>
    </row>
    <row r="31" spans="1:32" x14ac:dyDescent="0.3">
      <c r="A31" s="25"/>
    </row>
    <row r="32" spans="1:32" x14ac:dyDescent="0.3">
      <c r="A32" s="25"/>
    </row>
    <row r="33" spans="1:6" x14ac:dyDescent="0.3">
      <c r="A33" s="25"/>
    </row>
    <row r="34" spans="1:6" x14ac:dyDescent="0.3">
      <c r="A34" s="5"/>
    </row>
    <row r="35" spans="1:6" x14ac:dyDescent="0.3">
      <c r="A35" s="5"/>
    </row>
    <row r="36" spans="1:6" x14ac:dyDescent="0.3">
      <c r="A36" s="5"/>
    </row>
    <row r="37" spans="1:6" x14ac:dyDescent="0.3">
      <c r="A37" s="5"/>
    </row>
    <row r="38" spans="1:6" x14ac:dyDescent="0.3">
      <c r="A38" s="5"/>
    </row>
    <row r="39" spans="1:6" x14ac:dyDescent="0.3">
      <c r="A39" s="5"/>
      <c r="F39" t="s">
        <v>139</v>
      </c>
    </row>
    <row r="40" spans="1:6" x14ac:dyDescent="0.3">
      <c r="A40" s="5"/>
    </row>
    <row r="41" spans="1:6" ht="15.6" x14ac:dyDescent="0.3">
      <c r="A41" s="43" t="s">
        <v>20</v>
      </c>
    </row>
    <row r="42" spans="1:6" ht="15.6" x14ac:dyDescent="0.3">
      <c r="A42" s="40" t="s">
        <v>61</v>
      </c>
    </row>
    <row r="43" spans="1:6" ht="15.6" x14ac:dyDescent="0.3">
      <c r="A43" s="40" t="s">
        <v>62</v>
      </c>
    </row>
    <row r="44" spans="1:6" ht="15.6" x14ac:dyDescent="0.3">
      <c r="A44" s="41" t="s">
        <v>229</v>
      </c>
    </row>
    <row r="45" spans="1:6" ht="15.6" x14ac:dyDescent="0.3">
      <c r="A45" s="40" t="s">
        <v>72</v>
      </c>
    </row>
    <row r="46" spans="1:6" ht="15.6" x14ac:dyDescent="0.3">
      <c r="A46" s="40" t="s">
        <v>71</v>
      </c>
    </row>
    <row r="47" spans="1:6" ht="15.6" x14ac:dyDescent="0.3">
      <c r="A47" s="41" t="s">
        <v>75</v>
      </c>
    </row>
    <row r="48" spans="1:6" ht="15.6" x14ac:dyDescent="0.3">
      <c r="A48" s="40" t="s">
        <v>63</v>
      </c>
    </row>
    <row r="49" spans="1:1" ht="15.6" x14ac:dyDescent="0.3">
      <c r="A49" s="41" t="s">
        <v>225</v>
      </c>
    </row>
    <row r="50" spans="1:1" ht="15.6" x14ac:dyDescent="0.3">
      <c r="A50" s="41" t="s">
        <v>74</v>
      </c>
    </row>
    <row r="51" spans="1:1" ht="15.6" x14ac:dyDescent="0.3">
      <c r="A51" s="40" t="s">
        <v>73</v>
      </c>
    </row>
    <row r="52" spans="1:1" ht="15.6" x14ac:dyDescent="0.3">
      <c r="A52" s="40" t="s">
        <v>65</v>
      </c>
    </row>
    <row r="53" spans="1:1" ht="15.6" x14ac:dyDescent="0.3">
      <c r="A53" s="40" t="s">
        <v>66</v>
      </c>
    </row>
    <row r="54" spans="1:1" ht="15.6" x14ac:dyDescent="0.3">
      <c r="A54" s="41" t="s">
        <v>191</v>
      </c>
    </row>
    <row r="55" spans="1:1" ht="15.6" x14ac:dyDescent="0.3">
      <c r="A55" s="40" t="s">
        <v>67</v>
      </c>
    </row>
    <row r="56" spans="1:1" ht="15.6" x14ac:dyDescent="0.3">
      <c r="A56" s="40" t="s">
        <v>68</v>
      </c>
    </row>
    <row r="57" spans="1:1" ht="15.6" x14ac:dyDescent="0.3">
      <c r="A57" s="41" t="s">
        <v>171</v>
      </c>
    </row>
    <row r="58" spans="1:1" ht="15.6" x14ac:dyDescent="0.3">
      <c r="A58" s="40" t="s">
        <v>69</v>
      </c>
    </row>
    <row r="59" spans="1:1" ht="15.6" x14ac:dyDescent="0.3">
      <c r="A59" s="40" t="s">
        <v>70</v>
      </c>
    </row>
    <row r="60" spans="1:1" ht="15.6" x14ac:dyDescent="0.3">
      <c r="A60" s="41" t="s">
        <v>181</v>
      </c>
    </row>
    <row r="61" spans="1:1" ht="15.6" x14ac:dyDescent="0.3">
      <c r="A61" s="41" t="s">
        <v>80</v>
      </c>
    </row>
    <row r="62" spans="1:1" ht="15.6" x14ac:dyDescent="0.3">
      <c r="A62" s="41" t="s">
        <v>76</v>
      </c>
    </row>
    <row r="63" spans="1:1" ht="15.6" x14ac:dyDescent="0.3">
      <c r="A63" s="42" t="s">
        <v>77</v>
      </c>
    </row>
    <row r="64" spans="1:1" ht="15.6" x14ac:dyDescent="0.3">
      <c r="A64" s="41" t="s">
        <v>78</v>
      </c>
    </row>
    <row r="65" spans="1:1" ht="15.6" x14ac:dyDescent="0.3">
      <c r="A65" s="41" t="s">
        <v>79</v>
      </c>
    </row>
    <row r="67" spans="1:1" x14ac:dyDescent="0.3">
      <c r="A67" s="5" t="s">
        <v>4</v>
      </c>
    </row>
    <row r="68" spans="1:1" x14ac:dyDescent="0.3">
      <c r="A68" t="s">
        <v>43</v>
      </c>
    </row>
    <row r="69" spans="1:1" x14ac:dyDescent="0.3">
      <c r="A69" t="s">
        <v>15</v>
      </c>
    </row>
    <row r="70" spans="1:1" x14ac:dyDescent="0.3">
      <c r="A70" t="s">
        <v>16</v>
      </c>
    </row>
    <row r="71" spans="1:1" x14ac:dyDescent="0.3">
      <c r="A71" t="s">
        <v>17</v>
      </c>
    </row>
    <row r="72" spans="1:1" x14ac:dyDescent="0.3">
      <c r="A72" t="s">
        <v>18</v>
      </c>
    </row>
    <row r="73" spans="1:1" x14ac:dyDescent="0.3">
      <c r="A73" s="6" t="s">
        <v>5</v>
      </c>
    </row>
    <row r="74" spans="1:1" x14ac:dyDescent="0.3">
      <c r="A74" s="6"/>
    </row>
    <row r="75" spans="1:1" x14ac:dyDescent="0.3">
      <c r="A75" t="s">
        <v>219</v>
      </c>
    </row>
    <row r="76" spans="1:1" x14ac:dyDescent="0.3">
      <c r="A76" t="s">
        <v>234</v>
      </c>
    </row>
    <row r="77" spans="1:1" x14ac:dyDescent="0.3">
      <c r="A77" s="6" t="s">
        <v>84</v>
      </c>
    </row>
    <row r="78" spans="1:1" x14ac:dyDescent="0.3">
      <c r="A78" t="s">
        <v>82</v>
      </c>
    </row>
    <row r="79" spans="1:1" x14ac:dyDescent="0.3">
      <c r="A79" s="6" t="s">
        <v>83</v>
      </c>
    </row>
    <row r="81" spans="2:2" x14ac:dyDescent="0.3">
      <c r="B81" t="s">
        <v>220</v>
      </c>
    </row>
    <row r="82" spans="2:2" x14ac:dyDescent="0.3">
      <c r="B82" t="s">
        <v>19</v>
      </c>
    </row>
    <row r="83" spans="2:2" x14ac:dyDescent="0.3">
      <c r="B83" s="6" t="s">
        <v>6</v>
      </c>
    </row>
    <row r="84" spans="2:2" x14ac:dyDescent="0.3">
      <c r="B84" s="6" t="s">
        <v>7</v>
      </c>
    </row>
    <row r="85" spans="2:2" x14ac:dyDescent="0.3">
      <c r="B85" s="6" t="s">
        <v>60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B85" r:id="rId1"/>
    <hyperlink ref="A77" r:id="rId2"/>
    <hyperlink ref="A79" r:id="rId3"/>
  </hyperlinks>
  <pageMargins left="0.25" right="0.25" top="0.75" bottom="0.75" header="0.3" footer="0.3"/>
  <pageSetup orientation="portrait" horizontalDpi="360" verticalDpi="360" r:id="rId4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tabSelected="1" zoomScale="120" zoomScaleNormal="120" workbookViewId="0">
      <selection activeCell="A78" sqref="A78"/>
    </sheetView>
  </sheetViews>
  <sheetFormatPr defaultRowHeight="14.4" x14ac:dyDescent="0.3"/>
  <cols>
    <col min="1" max="1" width="18.88671875" customWidth="1"/>
    <col min="2" max="2" width="9.5546875" customWidth="1"/>
    <col min="3" max="3" width="8.5546875" customWidth="1"/>
    <col min="4" max="5" width="9.33203125" customWidth="1"/>
    <col min="6" max="6" width="11.6640625" customWidth="1"/>
    <col min="7" max="7" width="10.44140625" customWidth="1"/>
    <col min="8" max="8" width="10.88671875" customWidth="1"/>
    <col min="9" max="9" width="27" customWidth="1"/>
    <col min="10" max="10" width="13" customWidth="1"/>
    <col min="11" max="11" width="11.10937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23</v>
      </c>
    </row>
    <row r="3" spans="1:32" x14ac:dyDescent="0.3">
      <c r="A3" s="19" t="s">
        <v>24</v>
      </c>
      <c r="B3" s="35" t="s">
        <v>47</v>
      </c>
      <c r="C3" s="20"/>
      <c r="E3" s="19" t="s">
        <v>26</v>
      </c>
      <c r="F3" s="35" t="s">
        <v>50</v>
      </c>
    </row>
    <row r="4" spans="1:32" x14ac:dyDescent="0.3">
      <c r="A4" s="19" t="s">
        <v>25</v>
      </c>
      <c r="B4" s="36" t="s">
        <v>132</v>
      </c>
      <c r="E4" s="25"/>
      <c r="F4" s="36" t="s">
        <v>51</v>
      </c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29</v>
      </c>
      <c r="E5" s="8" t="s">
        <v>32</v>
      </c>
      <c r="F5" s="7" t="s">
        <v>12</v>
      </c>
      <c r="G5" s="8" t="s">
        <v>31</v>
      </c>
      <c r="H5" s="7" t="s">
        <v>41</v>
      </c>
      <c r="I5" s="7" t="s">
        <v>13</v>
      </c>
      <c r="J5" s="7" t="s">
        <v>34</v>
      </c>
      <c r="K5" s="7" t="s">
        <v>35</v>
      </c>
      <c r="L5" s="28" t="s">
        <v>36</v>
      </c>
      <c r="AC5" s="8" t="s">
        <v>30</v>
      </c>
    </row>
    <row r="6" spans="1:32" x14ac:dyDescent="0.3">
      <c r="A6" s="9" t="s">
        <v>45</v>
      </c>
      <c r="B6" s="9">
        <v>10000</v>
      </c>
      <c r="C6" s="10" t="s">
        <v>10</v>
      </c>
      <c r="D6" s="11">
        <v>0.6</v>
      </c>
      <c r="E6" s="10">
        <f>D6*B6</f>
        <v>6000</v>
      </c>
      <c r="F6" s="9">
        <v>0</v>
      </c>
      <c r="G6" s="26">
        <f>E6/(2+2*F6)</f>
        <v>3000</v>
      </c>
      <c r="H6" s="9">
        <v>0.8</v>
      </c>
      <c r="I6" s="37" t="s">
        <v>58</v>
      </c>
      <c r="J6" s="31">
        <v>0.92</v>
      </c>
      <c r="K6" s="31">
        <v>3</v>
      </c>
      <c r="L6" s="29">
        <f>J6/K6</f>
        <v>0.3066666666666667</v>
      </c>
      <c r="AC6" s="12">
        <f t="shared" ref="AC6:AC13" si="0">H6*100</f>
        <v>80</v>
      </c>
      <c r="AD6" s="37"/>
    </row>
    <row r="7" spans="1:32" x14ac:dyDescent="0.3">
      <c r="A7" s="9" t="s">
        <v>193</v>
      </c>
      <c r="B7" s="9"/>
      <c r="C7" s="10" t="s">
        <v>11</v>
      </c>
      <c r="D7" s="11">
        <f>1-D6</f>
        <v>0.4</v>
      </c>
      <c r="E7" s="10">
        <f>D7*B6</f>
        <v>4000</v>
      </c>
      <c r="F7" s="9">
        <v>0</v>
      </c>
      <c r="G7" s="26">
        <f t="shared" ref="G7:G13" si="1">E7/(2+2*F7)</f>
        <v>2000</v>
      </c>
      <c r="H7" s="9">
        <v>0.5</v>
      </c>
      <c r="I7" s="37" t="s">
        <v>58</v>
      </c>
      <c r="J7" s="31">
        <v>0.92</v>
      </c>
      <c r="K7" s="31">
        <v>3</v>
      </c>
      <c r="L7" s="29">
        <f t="shared" ref="L7:L13" si="2">J7/K7</f>
        <v>0.3066666666666667</v>
      </c>
      <c r="AC7" s="12">
        <f t="shared" si="0"/>
        <v>50</v>
      </c>
      <c r="AD7" s="22"/>
    </row>
    <row r="8" spans="1:32" x14ac:dyDescent="0.3">
      <c r="A8" s="13" t="s">
        <v>46</v>
      </c>
      <c r="B8" s="13">
        <v>10000</v>
      </c>
      <c r="C8" s="10" t="s">
        <v>10</v>
      </c>
      <c r="D8" s="14">
        <v>0.6</v>
      </c>
      <c r="E8" s="10">
        <f>D8*B8</f>
        <v>6000</v>
      </c>
      <c r="F8" s="13">
        <v>0</v>
      </c>
      <c r="G8" s="26">
        <f t="shared" si="1"/>
        <v>3000</v>
      </c>
      <c r="H8" s="13">
        <v>0.7</v>
      </c>
      <c r="I8" s="22" t="s">
        <v>205</v>
      </c>
      <c r="J8" s="33">
        <v>0.92</v>
      </c>
      <c r="K8" s="33">
        <v>3</v>
      </c>
      <c r="L8" s="29">
        <f t="shared" si="2"/>
        <v>0.3066666666666667</v>
      </c>
      <c r="AC8" s="12">
        <f t="shared" si="0"/>
        <v>70</v>
      </c>
      <c r="AD8" s="22"/>
    </row>
    <row r="9" spans="1:32" x14ac:dyDescent="0.3">
      <c r="A9" s="13"/>
      <c r="B9" s="13"/>
      <c r="C9" s="10" t="s">
        <v>11</v>
      </c>
      <c r="D9" s="14">
        <f>1-D8</f>
        <v>0.4</v>
      </c>
      <c r="E9" s="10">
        <f>D9*B8</f>
        <v>4000</v>
      </c>
      <c r="F9" s="13">
        <v>0</v>
      </c>
      <c r="G9" s="26">
        <f t="shared" si="1"/>
        <v>2000</v>
      </c>
      <c r="H9" s="13">
        <v>0.4</v>
      </c>
      <c r="I9" s="22" t="s">
        <v>55</v>
      </c>
      <c r="J9" s="33">
        <v>0.92</v>
      </c>
      <c r="K9" s="33">
        <v>3</v>
      </c>
      <c r="L9" s="29">
        <f t="shared" si="2"/>
        <v>0.3066666666666667</v>
      </c>
      <c r="AC9" s="12">
        <f t="shared" si="0"/>
        <v>40</v>
      </c>
      <c r="AD9" s="38"/>
    </row>
    <row r="10" spans="1:32" x14ac:dyDescent="0.3">
      <c r="A10" s="15" t="s">
        <v>45</v>
      </c>
      <c r="B10" s="15">
        <v>10000</v>
      </c>
      <c r="C10" s="10" t="s">
        <v>10</v>
      </c>
      <c r="D10" s="16">
        <v>0.6</v>
      </c>
      <c r="E10" s="10">
        <f>D10*B10</f>
        <v>6000</v>
      </c>
      <c r="F10" s="15">
        <v>0</v>
      </c>
      <c r="G10" s="26">
        <f t="shared" si="1"/>
        <v>3000</v>
      </c>
      <c r="H10" s="15">
        <v>0.6</v>
      </c>
      <c r="I10" s="38" t="s">
        <v>48</v>
      </c>
      <c r="J10" s="34">
        <v>1.3</v>
      </c>
      <c r="K10" s="34">
        <v>3</v>
      </c>
      <c r="L10" s="29">
        <f t="shared" si="2"/>
        <v>0.43333333333333335</v>
      </c>
      <c r="AC10" s="12">
        <f t="shared" si="0"/>
        <v>60</v>
      </c>
      <c r="AD10" s="38"/>
    </row>
    <row r="11" spans="1:32" x14ac:dyDescent="0.3">
      <c r="A11" s="15"/>
      <c r="B11" s="15"/>
      <c r="C11" s="10" t="s">
        <v>11</v>
      </c>
      <c r="D11" s="16">
        <f>1-D10</f>
        <v>0.4</v>
      </c>
      <c r="E11" s="24">
        <f>D11*B10</f>
        <v>4000</v>
      </c>
      <c r="F11" s="15">
        <v>0</v>
      </c>
      <c r="G11" s="26">
        <f t="shared" si="1"/>
        <v>2000</v>
      </c>
      <c r="H11" s="15">
        <v>0.6</v>
      </c>
      <c r="I11" s="38" t="s">
        <v>48</v>
      </c>
      <c r="J11" s="34">
        <v>1.3</v>
      </c>
      <c r="K11" s="34">
        <v>3</v>
      </c>
      <c r="L11" s="29">
        <f t="shared" si="2"/>
        <v>0.43333333333333335</v>
      </c>
      <c r="AC11" s="12">
        <f t="shared" si="0"/>
        <v>60</v>
      </c>
      <c r="AD11" s="39"/>
    </row>
    <row r="12" spans="1:32" x14ac:dyDescent="0.3">
      <c r="A12" s="17" t="s">
        <v>45</v>
      </c>
      <c r="B12" s="17">
        <v>10000</v>
      </c>
      <c r="C12" s="10" t="s">
        <v>10</v>
      </c>
      <c r="D12" s="18">
        <v>0.6</v>
      </c>
      <c r="E12" s="23">
        <f>D12*B12</f>
        <v>6000</v>
      </c>
      <c r="F12" s="17">
        <v>0</v>
      </c>
      <c r="G12" s="26">
        <f t="shared" si="1"/>
        <v>3000</v>
      </c>
      <c r="H12" s="17">
        <v>0.4</v>
      </c>
      <c r="I12" s="22" t="s">
        <v>49</v>
      </c>
      <c r="J12" s="32">
        <v>1.3</v>
      </c>
      <c r="K12" s="32">
        <v>3</v>
      </c>
      <c r="L12" s="29">
        <f t="shared" si="2"/>
        <v>0.43333333333333335</v>
      </c>
      <c r="AC12" s="12">
        <f t="shared" si="0"/>
        <v>40</v>
      </c>
      <c r="AD12" s="22"/>
    </row>
    <row r="13" spans="1:32" x14ac:dyDescent="0.3">
      <c r="A13" s="17"/>
      <c r="B13" s="17"/>
      <c r="C13" s="10" t="s">
        <v>11</v>
      </c>
      <c r="D13" s="18">
        <f>1-D12</f>
        <v>0.4</v>
      </c>
      <c r="E13" s="10">
        <f>D13*B12</f>
        <v>4000</v>
      </c>
      <c r="F13" s="17">
        <v>0</v>
      </c>
      <c r="G13" s="26">
        <f t="shared" si="1"/>
        <v>2000</v>
      </c>
      <c r="H13" s="17">
        <v>0.4</v>
      </c>
      <c r="I13" s="22" t="s">
        <v>49</v>
      </c>
      <c r="J13" s="32">
        <v>1.3</v>
      </c>
      <c r="K13" s="32">
        <v>3</v>
      </c>
      <c r="L13" s="29">
        <f t="shared" si="2"/>
        <v>0.43333333333333335</v>
      </c>
      <c r="AC13" s="12">
        <f t="shared" si="0"/>
        <v>40</v>
      </c>
      <c r="AD13" s="37"/>
    </row>
    <row r="14" spans="1:32" x14ac:dyDescent="0.3">
      <c r="A14" s="19" t="s">
        <v>33</v>
      </c>
    </row>
    <row r="15" spans="1:32" x14ac:dyDescent="0.3">
      <c r="A15" s="30" t="s">
        <v>162</v>
      </c>
      <c r="AD15" t="s">
        <v>37</v>
      </c>
    </row>
    <row r="16" spans="1:32" x14ac:dyDescent="0.3">
      <c r="A16" s="30" t="s">
        <v>157</v>
      </c>
      <c r="AD16" t="s">
        <v>38</v>
      </c>
      <c r="AE16" t="s">
        <v>39</v>
      </c>
      <c r="AF16" t="s">
        <v>40</v>
      </c>
    </row>
    <row r="17" spans="1:32" x14ac:dyDescent="0.3">
      <c r="A17" s="30" t="s">
        <v>207</v>
      </c>
      <c r="AD17">
        <v>0</v>
      </c>
      <c r="AE17">
        <v>400</v>
      </c>
      <c r="AF17">
        <v>4</v>
      </c>
    </row>
    <row r="18" spans="1:32" x14ac:dyDescent="0.3">
      <c r="A18" s="30" t="s">
        <v>208</v>
      </c>
    </row>
    <row r="19" spans="1:32" x14ac:dyDescent="0.3">
      <c r="A19" s="30" t="s">
        <v>206</v>
      </c>
    </row>
    <row r="20" spans="1:32" x14ac:dyDescent="0.3">
      <c r="A20" s="30" t="s">
        <v>218</v>
      </c>
    </row>
    <row r="21" spans="1:32" x14ac:dyDescent="0.3">
      <c r="A21" s="30"/>
    </row>
    <row r="23" spans="1:32" ht="15" customHeight="1" x14ac:dyDescent="0.35">
      <c r="A23" t="s">
        <v>59</v>
      </c>
      <c r="V23" s="1" t="s">
        <v>0</v>
      </c>
      <c r="W23" s="27" t="s">
        <v>21</v>
      </c>
    </row>
    <row r="24" spans="1:32" ht="15" customHeight="1" x14ac:dyDescent="0.35">
      <c r="A24" s="39" t="s">
        <v>186</v>
      </c>
      <c r="V24" s="2" t="s">
        <v>1</v>
      </c>
      <c r="W24" s="27" t="s">
        <v>22</v>
      </c>
    </row>
    <row r="25" spans="1:32" ht="15" customHeight="1" x14ac:dyDescent="0.35">
      <c r="A25" s="38" t="s">
        <v>54</v>
      </c>
      <c r="V25" s="3" t="s">
        <v>2</v>
      </c>
      <c r="W25" s="27" t="s">
        <v>27</v>
      </c>
    </row>
    <row r="26" spans="1:32" ht="15" customHeight="1" x14ac:dyDescent="0.35">
      <c r="A26" s="22" t="s">
        <v>52</v>
      </c>
      <c r="V26" s="4" t="s">
        <v>3</v>
      </c>
      <c r="W26" s="27" t="s">
        <v>28</v>
      </c>
    </row>
    <row r="27" spans="1:32" x14ac:dyDescent="0.3">
      <c r="A27" s="22"/>
    </row>
    <row r="28" spans="1:32" x14ac:dyDescent="0.3">
      <c r="B28" t="s">
        <v>180</v>
      </c>
      <c r="I28" t="s">
        <v>187</v>
      </c>
    </row>
    <row r="30" spans="1:32" x14ac:dyDescent="0.3">
      <c r="A30" s="5"/>
      <c r="L30" t="s">
        <v>188</v>
      </c>
    </row>
    <row r="31" spans="1:32" x14ac:dyDescent="0.3">
      <c r="A31" s="5"/>
      <c r="L31" s="50">
        <v>50</v>
      </c>
    </row>
    <row r="32" spans="1:32" x14ac:dyDescent="0.3">
      <c r="A32" s="5"/>
      <c r="L32" s="50">
        <v>40</v>
      </c>
    </row>
    <row r="33" spans="1:14" x14ac:dyDescent="0.3">
      <c r="A33" s="5"/>
      <c r="L33" s="50">
        <v>30</v>
      </c>
    </row>
    <row r="34" spans="1:14" x14ac:dyDescent="0.3">
      <c r="A34" s="5"/>
      <c r="L34" s="50">
        <v>25</v>
      </c>
    </row>
    <row r="35" spans="1:14" x14ac:dyDescent="0.3">
      <c r="A35" s="5"/>
      <c r="L35" s="50">
        <v>20</v>
      </c>
    </row>
    <row r="36" spans="1:14" x14ac:dyDescent="0.3">
      <c r="A36" s="5"/>
      <c r="L36" s="50">
        <v>10</v>
      </c>
    </row>
    <row r="37" spans="1:14" x14ac:dyDescent="0.3">
      <c r="A37" s="5"/>
    </row>
    <row r="38" spans="1:14" x14ac:dyDescent="0.3">
      <c r="A38" s="5"/>
    </row>
    <row r="39" spans="1:14" x14ac:dyDescent="0.3">
      <c r="A39" s="5"/>
    </row>
    <row r="40" spans="1:14" x14ac:dyDescent="0.3">
      <c r="A40" s="5"/>
      <c r="E40" s="25" t="s">
        <v>189</v>
      </c>
    </row>
    <row r="41" spans="1:14" ht="15.6" x14ac:dyDescent="0.3">
      <c r="A41" s="43" t="s">
        <v>20</v>
      </c>
    </row>
    <row r="42" spans="1:14" ht="15.6" x14ac:dyDescent="0.3">
      <c r="A42" s="40" t="s">
        <v>61</v>
      </c>
    </row>
    <row r="43" spans="1:14" ht="15.6" x14ac:dyDescent="0.3">
      <c r="A43" s="40" t="s">
        <v>62</v>
      </c>
      <c r="N43" t="s">
        <v>204</v>
      </c>
    </row>
    <row r="44" spans="1:14" ht="15.6" x14ac:dyDescent="0.3">
      <c r="A44" s="41" t="s">
        <v>229</v>
      </c>
    </row>
    <row r="45" spans="1:14" ht="15.6" x14ac:dyDescent="0.3">
      <c r="A45" s="40" t="s">
        <v>72</v>
      </c>
    </row>
    <row r="46" spans="1:14" ht="15.6" x14ac:dyDescent="0.3">
      <c r="A46" s="40" t="s">
        <v>71</v>
      </c>
    </row>
    <row r="47" spans="1:14" ht="15.6" x14ac:dyDescent="0.3">
      <c r="A47" s="41" t="s">
        <v>75</v>
      </c>
    </row>
    <row r="48" spans="1:14" ht="15.6" x14ac:dyDescent="0.3">
      <c r="A48" s="40" t="s">
        <v>63</v>
      </c>
    </row>
    <row r="49" spans="1:6" ht="15.6" x14ac:dyDescent="0.3">
      <c r="A49" s="41" t="s">
        <v>225</v>
      </c>
      <c r="F49" t="s">
        <v>190</v>
      </c>
    </row>
    <row r="50" spans="1:6" ht="15.6" x14ac:dyDescent="0.3">
      <c r="A50" s="41" t="s">
        <v>74</v>
      </c>
    </row>
    <row r="51" spans="1:6" ht="15.6" x14ac:dyDescent="0.3">
      <c r="A51" s="40" t="s">
        <v>73</v>
      </c>
    </row>
    <row r="52" spans="1:6" ht="15.6" x14ac:dyDescent="0.3">
      <c r="A52" s="40" t="s">
        <v>65</v>
      </c>
    </row>
    <row r="53" spans="1:6" ht="15.6" x14ac:dyDescent="0.3">
      <c r="A53" s="40" t="s">
        <v>66</v>
      </c>
    </row>
    <row r="54" spans="1:6" ht="15.6" x14ac:dyDescent="0.3">
      <c r="A54" s="41" t="s">
        <v>191</v>
      </c>
    </row>
    <row r="55" spans="1:6" ht="15.6" x14ac:dyDescent="0.3">
      <c r="A55" s="40" t="s">
        <v>67</v>
      </c>
    </row>
    <row r="56" spans="1:6" ht="15.6" x14ac:dyDescent="0.3">
      <c r="A56" s="41" t="s">
        <v>67</v>
      </c>
    </row>
    <row r="57" spans="1:6" ht="15.6" x14ac:dyDescent="0.3">
      <c r="A57" s="41" t="s">
        <v>171</v>
      </c>
    </row>
    <row r="58" spans="1:6" ht="15.6" x14ac:dyDescent="0.3">
      <c r="A58" s="40" t="s">
        <v>68</v>
      </c>
    </row>
    <row r="59" spans="1:6" ht="15.6" x14ac:dyDescent="0.3">
      <c r="A59" s="40" t="s">
        <v>69</v>
      </c>
    </row>
    <row r="60" spans="1:6" ht="15.6" x14ac:dyDescent="0.3">
      <c r="A60" s="40" t="s">
        <v>70</v>
      </c>
    </row>
    <row r="61" spans="1:6" ht="15.6" x14ac:dyDescent="0.3">
      <c r="A61" s="41" t="s">
        <v>81</v>
      </c>
    </row>
    <row r="62" spans="1:6" ht="15.6" x14ac:dyDescent="0.3">
      <c r="A62" s="41" t="s">
        <v>80</v>
      </c>
    </row>
    <row r="63" spans="1:6" ht="15.6" x14ac:dyDescent="0.3">
      <c r="A63" s="41" t="s">
        <v>76</v>
      </c>
    </row>
    <row r="64" spans="1:6" ht="15.6" x14ac:dyDescent="0.3">
      <c r="A64" s="42" t="s">
        <v>77</v>
      </c>
    </row>
    <row r="65" spans="1:1" ht="15.6" x14ac:dyDescent="0.3">
      <c r="A65" s="41" t="s">
        <v>78</v>
      </c>
    </row>
    <row r="66" spans="1:1" ht="15.6" x14ac:dyDescent="0.3">
      <c r="A66" s="41" t="s">
        <v>79</v>
      </c>
    </row>
    <row r="68" spans="1:1" x14ac:dyDescent="0.3">
      <c r="A68" s="5" t="s">
        <v>4</v>
      </c>
    </row>
    <row r="69" spans="1:1" x14ac:dyDescent="0.3">
      <c r="A69" t="s">
        <v>43</v>
      </c>
    </row>
    <row r="70" spans="1:1" x14ac:dyDescent="0.3">
      <c r="A70" t="s">
        <v>15</v>
      </c>
    </row>
    <row r="71" spans="1:1" x14ac:dyDescent="0.3">
      <c r="A71" t="s">
        <v>16</v>
      </c>
    </row>
    <row r="72" spans="1:1" x14ac:dyDescent="0.3">
      <c r="A72" t="s">
        <v>17</v>
      </c>
    </row>
    <row r="73" spans="1:1" x14ac:dyDescent="0.3">
      <c r="A73" t="s">
        <v>18</v>
      </c>
    </row>
    <row r="74" spans="1:1" x14ac:dyDescent="0.3">
      <c r="A74" s="6" t="s">
        <v>5</v>
      </c>
    </row>
    <row r="75" spans="1:1" x14ac:dyDescent="0.3">
      <c r="A75" s="6"/>
    </row>
    <row r="76" spans="1:1" x14ac:dyDescent="0.3">
      <c r="A76" t="s">
        <v>219</v>
      </c>
    </row>
    <row r="77" spans="1:1" x14ac:dyDescent="0.3">
      <c r="A77" t="s">
        <v>234</v>
      </c>
    </row>
    <row r="78" spans="1:1" x14ac:dyDescent="0.3">
      <c r="A78" s="6" t="s">
        <v>84</v>
      </c>
    </row>
    <row r="79" spans="1:1" x14ac:dyDescent="0.3">
      <c r="A79" t="s">
        <v>82</v>
      </c>
    </row>
    <row r="80" spans="1:1" x14ac:dyDescent="0.3">
      <c r="A80" s="6" t="s">
        <v>83</v>
      </c>
    </row>
    <row r="82" spans="2:2" x14ac:dyDescent="0.3">
      <c r="B82" t="s">
        <v>220</v>
      </c>
    </row>
    <row r="83" spans="2:2" x14ac:dyDescent="0.3">
      <c r="B83" t="s">
        <v>19</v>
      </c>
    </row>
    <row r="84" spans="2:2" x14ac:dyDescent="0.3">
      <c r="B84" s="6" t="s">
        <v>6</v>
      </c>
    </row>
    <row r="85" spans="2:2" x14ac:dyDescent="0.3">
      <c r="B85" s="6" t="s">
        <v>7</v>
      </c>
    </row>
    <row r="86" spans="2:2" x14ac:dyDescent="0.3">
      <c r="B86" s="6" t="s">
        <v>60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B86" r:id="rId1"/>
    <hyperlink ref="A78" r:id="rId2"/>
    <hyperlink ref="A80" r:id="rId3"/>
  </hyperlinks>
  <pageMargins left="0.7" right="0.7" top="0.75" bottom="0.75" header="0.3" footer="0.3"/>
  <pageSetup orientation="portrait" horizontalDpi="360" verticalDpi="360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6"/>
  <sheetViews>
    <sheetView topLeftCell="A16" zoomScale="130" zoomScaleNormal="130" workbookViewId="0">
      <selection activeCell="J19" sqref="J19"/>
    </sheetView>
  </sheetViews>
  <sheetFormatPr defaultRowHeight="14.4" x14ac:dyDescent="0.3"/>
  <cols>
    <col min="1" max="1" width="18.88671875" customWidth="1"/>
    <col min="2" max="2" width="9.5546875" customWidth="1"/>
    <col min="3" max="3" width="8.5546875" customWidth="1"/>
    <col min="4" max="5" width="9.33203125" customWidth="1"/>
    <col min="6" max="6" width="11.6640625" customWidth="1"/>
    <col min="7" max="7" width="10.44140625" customWidth="1"/>
    <col min="8" max="8" width="10.88671875" customWidth="1"/>
    <col min="9" max="9" width="27" customWidth="1"/>
    <col min="10" max="10" width="13" customWidth="1"/>
    <col min="11" max="11" width="11.109375" customWidth="1"/>
    <col min="13" max="13" width="4.88671875" customWidth="1"/>
    <col min="14" max="21" width="9.109375" customWidth="1"/>
    <col min="22" max="22" width="8.5546875" customWidth="1"/>
    <col min="23" max="23" width="8.33203125" customWidth="1"/>
    <col min="24" max="24" width="8.109375" customWidth="1"/>
    <col min="25" max="26" width="9.109375" customWidth="1"/>
    <col min="27" max="27" width="7.33203125" customWidth="1"/>
    <col min="28" max="28" width="7.6640625" customWidth="1"/>
    <col min="29" max="29" width="7.5546875" customWidth="1"/>
  </cols>
  <sheetData>
    <row r="1" spans="1:32" ht="10.5" customHeight="1" x14ac:dyDescent="0.3"/>
    <row r="2" spans="1:32" ht="21" x14ac:dyDescent="0.4">
      <c r="A2" s="21" t="s">
        <v>23</v>
      </c>
    </row>
    <row r="3" spans="1:32" x14ac:dyDescent="0.3">
      <c r="A3" s="19" t="s">
        <v>24</v>
      </c>
      <c r="B3" s="35" t="s">
        <v>47</v>
      </c>
      <c r="C3" s="20"/>
      <c r="E3" s="19" t="s">
        <v>26</v>
      </c>
      <c r="F3" s="35" t="s">
        <v>50</v>
      </c>
    </row>
    <row r="4" spans="1:32" x14ac:dyDescent="0.3">
      <c r="A4" s="19" t="s">
        <v>25</v>
      </c>
      <c r="B4" s="36" t="s">
        <v>132</v>
      </c>
      <c r="E4" s="25"/>
      <c r="F4" s="36" t="s">
        <v>51</v>
      </c>
    </row>
    <row r="5" spans="1:32" ht="43.2" x14ac:dyDescent="0.3">
      <c r="A5" s="7" t="s">
        <v>8</v>
      </c>
      <c r="B5" s="7" t="s">
        <v>14</v>
      </c>
      <c r="C5" s="8" t="s">
        <v>9</v>
      </c>
      <c r="D5" s="7" t="s">
        <v>29</v>
      </c>
      <c r="E5" s="8" t="s">
        <v>32</v>
      </c>
      <c r="F5" s="7" t="s">
        <v>12</v>
      </c>
      <c r="G5" s="8" t="s">
        <v>31</v>
      </c>
      <c r="H5" s="7" t="s">
        <v>41</v>
      </c>
      <c r="I5" s="7" t="s">
        <v>13</v>
      </c>
      <c r="J5" s="7" t="s">
        <v>34</v>
      </c>
      <c r="K5" s="7" t="s">
        <v>35</v>
      </c>
      <c r="L5" s="28" t="s">
        <v>36</v>
      </c>
      <c r="AC5" s="8" t="s">
        <v>30</v>
      </c>
    </row>
    <row r="6" spans="1:32" x14ac:dyDescent="0.3">
      <c r="A6" s="9" t="s">
        <v>45</v>
      </c>
      <c r="B6" s="9">
        <v>10000</v>
      </c>
      <c r="C6" s="10" t="s">
        <v>10</v>
      </c>
      <c r="D6" s="11">
        <v>0.6</v>
      </c>
      <c r="E6" s="10">
        <f>D6*B6</f>
        <v>6000</v>
      </c>
      <c r="F6" s="9">
        <v>0</v>
      </c>
      <c r="G6" s="26">
        <f>E6/(2+2*F6)</f>
        <v>3000</v>
      </c>
      <c r="H6" s="9">
        <v>1.2</v>
      </c>
      <c r="I6" s="37" t="s">
        <v>194</v>
      </c>
      <c r="J6" s="31">
        <v>0.92</v>
      </c>
      <c r="K6" s="31">
        <v>3</v>
      </c>
      <c r="L6" s="29">
        <f>J6/K6</f>
        <v>0.3066666666666667</v>
      </c>
      <c r="AC6" s="12">
        <f t="shared" ref="AC6:AC13" si="0">H6*100</f>
        <v>120</v>
      </c>
      <c r="AD6" s="37"/>
    </row>
    <row r="7" spans="1:32" x14ac:dyDescent="0.3">
      <c r="A7" s="9" t="s">
        <v>192</v>
      </c>
      <c r="B7" s="9"/>
      <c r="C7" s="10" t="s">
        <v>11</v>
      </c>
      <c r="D7" s="11">
        <f>1-D6</f>
        <v>0.4</v>
      </c>
      <c r="E7" s="10">
        <f>D7*B6</f>
        <v>4000</v>
      </c>
      <c r="F7" s="9">
        <v>0</v>
      </c>
      <c r="G7" s="26">
        <f t="shared" ref="G7:G13" si="1">E7/(2+2*F7)</f>
        <v>2000</v>
      </c>
      <c r="H7" s="9"/>
      <c r="I7" s="37" t="s">
        <v>195</v>
      </c>
      <c r="J7" s="31">
        <v>0.92</v>
      </c>
      <c r="K7" s="31">
        <v>3</v>
      </c>
      <c r="L7" s="29">
        <f t="shared" ref="L7:L13" si="2">J7/K7</f>
        <v>0.3066666666666667</v>
      </c>
      <c r="AC7" s="12">
        <f t="shared" si="0"/>
        <v>0</v>
      </c>
      <c r="AD7" s="22"/>
    </row>
    <row r="8" spans="1:32" x14ac:dyDescent="0.3">
      <c r="A8" s="13" t="s">
        <v>46</v>
      </c>
      <c r="B8" s="13">
        <v>10000</v>
      </c>
      <c r="C8" s="10" t="s">
        <v>10</v>
      </c>
      <c r="D8" s="14">
        <v>0.6</v>
      </c>
      <c r="E8" s="10">
        <f>D8*B8</f>
        <v>6000</v>
      </c>
      <c r="F8" s="13">
        <v>0</v>
      </c>
      <c r="G8" s="26">
        <f t="shared" si="1"/>
        <v>3000</v>
      </c>
      <c r="H8" s="13">
        <v>0.6</v>
      </c>
      <c r="I8" s="22" t="s">
        <v>196</v>
      </c>
      <c r="J8" s="33">
        <v>1.2</v>
      </c>
      <c r="K8" s="33">
        <v>3</v>
      </c>
      <c r="L8" s="29">
        <f t="shared" si="2"/>
        <v>0.39999999999999997</v>
      </c>
      <c r="AC8" s="12">
        <f t="shared" si="0"/>
        <v>60</v>
      </c>
      <c r="AD8" s="22"/>
    </row>
    <row r="9" spans="1:32" x14ac:dyDescent="0.3">
      <c r="A9" s="13"/>
      <c r="B9" s="13"/>
      <c r="C9" s="10" t="s">
        <v>11</v>
      </c>
      <c r="D9" s="14">
        <f>1-D8</f>
        <v>0.4</v>
      </c>
      <c r="E9" s="10">
        <f>D9*B8</f>
        <v>4000</v>
      </c>
      <c r="F9" s="13">
        <v>0</v>
      </c>
      <c r="G9" s="26">
        <f t="shared" si="1"/>
        <v>2000</v>
      </c>
      <c r="H9" s="13"/>
      <c r="I9" s="22" t="s">
        <v>197</v>
      </c>
      <c r="J9" s="33">
        <v>1.2</v>
      </c>
      <c r="K9" s="33">
        <v>3</v>
      </c>
      <c r="L9" s="29">
        <f t="shared" si="2"/>
        <v>0.39999999999999997</v>
      </c>
      <c r="AC9" s="12">
        <f t="shared" si="0"/>
        <v>0</v>
      </c>
      <c r="AD9" s="38"/>
    </row>
    <row r="10" spans="1:32" x14ac:dyDescent="0.3">
      <c r="A10" s="15" t="s">
        <v>45</v>
      </c>
      <c r="B10" s="15">
        <v>10000</v>
      </c>
      <c r="C10" s="10" t="s">
        <v>10</v>
      </c>
      <c r="D10" s="16">
        <v>0.6</v>
      </c>
      <c r="E10" s="10">
        <f>D10*B10</f>
        <v>6000</v>
      </c>
      <c r="F10" s="15">
        <v>0</v>
      </c>
      <c r="G10" s="26">
        <f t="shared" si="1"/>
        <v>3000</v>
      </c>
      <c r="H10" s="15">
        <v>0.6</v>
      </c>
      <c r="I10" s="38" t="s">
        <v>48</v>
      </c>
      <c r="J10" s="34">
        <v>1.3</v>
      </c>
      <c r="K10" s="34">
        <v>3</v>
      </c>
      <c r="L10" s="29">
        <f t="shared" si="2"/>
        <v>0.43333333333333335</v>
      </c>
      <c r="AC10" s="12">
        <f t="shared" si="0"/>
        <v>60</v>
      </c>
      <c r="AD10" s="38"/>
    </row>
    <row r="11" spans="1:32" x14ac:dyDescent="0.3">
      <c r="A11" s="15"/>
      <c r="B11" s="15"/>
      <c r="C11" s="10" t="s">
        <v>11</v>
      </c>
      <c r="D11" s="16">
        <f>1-D10</f>
        <v>0.4</v>
      </c>
      <c r="E11" s="24">
        <f>D11*B10</f>
        <v>4000</v>
      </c>
      <c r="F11" s="15">
        <v>0</v>
      </c>
      <c r="G11" s="26">
        <f t="shared" si="1"/>
        <v>2000</v>
      </c>
      <c r="H11" s="15"/>
      <c r="I11" s="38" t="s">
        <v>163</v>
      </c>
      <c r="J11" s="34">
        <v>1.3</v>
      </c>
      <c r="K11" s="34">
        <v>3</v>
      </c>
      <c r="L11" s="29">
        <f t="shared" si="2"/>
        <v>0.43333333333333335</v>
      </c>
      <c r="AC11" s="12">
        <f t="shared" si="0"/>
        <v>0</v>
      </c>
      <c r="AD11" s="39"/>
    </row>
    <row r="12" spans="1:32" x14ac:dyDescent="0.3">
      <c r="A12" s="17" t="s">
        <v>45</v>
      </c>
      <c r="B12" s="17">
        <v>10000</v>
      </c>
      <c r="C12" s="10" t="s">
        <v>10</v>
      </c>
      <c r="D12" s="18">
        <v>0.6</v>
      </c>
      <c r="E12" s="23">
        <f>D12*B12</f>
        <v>6000</v>
      </c>
      <c r="F12" s="17">
        <v>0</v>
      </c>
      <c r="G12" s="26">
        <f t="shared" si="1"/>
        <v>3000</v>
      </c>
      <c r="H12" s="17">
        <v>0.4</v>
      </c>
      <c r="I12" s="22" t="s">
        <v>49</v>
      </c>
      <c r="J12" s="32">
        <v>1.3</v>
      </c>
      <c r="K12" s="32">
        <v>3</v>
      </c>
      <c r="L12" s="29">
        <f t="shared" si="2"/>
        <v>0.43333333333333335</v>
      </c>
      <c r="AC12" s="12">
        <f t="shared" si="0"/>
        <v>40</v>
      </c>
      <c r="AD12" s="22"/>
    </row>
    <row r="13" spans="1:32" x14ac:dyDescent="0.3">
      <c r="A13" s="17"/>
      <c r="B13" s="17"/>
      <c r="C13" s="10" t="s">
        <v>11</v>
      </c>
      <c r="D13" s="18">
        <f>1-D12</f>
        <v>0.4</v>
      </c>
      <c r="E13" s="10">
        <f>D13*B12</f>
        <v>4000</v>
      </c>
      <c r="F13" s="17">
        <v>0</v>
      </c>
      <c r="G13" s="26">
        <f t="shared" si="1"/>
        <v>2000</v>
      </c>
      <c r="H13" s="17"/>
      <c r="I13" s="22" t="s">
        <v>164</v>
      </c>
      <c r="J13" s="32">
        <v>1.3</v>
      </c>
      <c r="K13" s="32">
        <v>3</v>
      </c>
      <c r="L13" s="29">
        <f t="shared" si="2"/>
        <v>0.43333333333333335</v>
      </c>
      <c r="AC13" s="12">
        <f t="shared" si="0"/>
        <v>0</v>
      </c>
      <c r="AD13" s="37"/>
    </row>
    <row r="14" spans="1:32" x14ac:dyDescent="0.3">
      <c r="A14" s="19" t="s">
        <v>33</v>
      </c>
    </row>
    <row r="15" spans="1:32" x14ac:dyDescent="0.3">
      <c r="A15" s="30" t="s">
        <v>162</v>
      </c>
      <c r="AD15" t="s">
        <v>37</v>
      </c>
    </row>
    <row r="16" spans="1:32" x14ac:dyDescent="0.3">
      <c r="A16" s="30" t="s">
        <v>157</v>
      </c>
      <c r="AD16" t="s">
        <v>38</v>
      </c>
      <c r="AE16" t="s">
        <v>39</v>
      </c>
      <c r="AF16" t="s">
        <v>40</v>
      </c>
    </row>
    <row r="17" spans="1:32" x14ac:dyDescent="0.3">
      <c r="A17" s="30" t="s">
        <v>233</v>
      </c>
      <c r="AD17">
        <v>0</v>
      </c>
      <c r="AE17">
        <v>400</v>
      </c>
      <c r="AF17">
        <v>4</v>
      </c>
    </row>
    <row r="18" spans="1:32" x14ac:dyDescent="0.3">
      <c r="A18" s="30" t="s">
        <v>158</v>
      </c>
    </row>
    <row r="19" spans="1:32" x14ac:dyDescent="0.3">
      <c r="A19" s="30" t="s">
        <v>159</v>
      </c>
    </row>
    <row r="20" spans="1:32" x14ac:dyDescent="0.3">
      <c r="A20" s="30" t="s">
        <v>218</v>
      </c>
    </row>
    <row r="23" spans="1:32" ht="15" customHeight="1" x14ac:dyDescent="0.35">
      <c r="A23" t="s">
        <v>59</v>
      </c>
      <c r="V23" s="1" t="s">
        <v>0</v>
      </c>
      <c r="W23" s="27" t="s">
        <v>21</v>
      </c>
    </row>
    <row r="24" spans="1:32" ht="15" customHeight="1" x14ac:dyDescent="0.35">
      <c r="A24" s="39" t="s">
        <v>53</v>
      </c>
      <c r="V24" s="2" t="s">
        <v>1</v>
      </c>
      <c r="W24" s="27" t="s">
        <v>22</v>
      </c>
    </row>
    <row r="25" spans="1:32" ht="15" customHeight="1" x14ac:dyDescent="0.35">
      <c r="A25" s="38" t="s">
        <v>54</v>
      </c>
      <c r="V25" s="3" t="s">
        <v>2</v>
      </c>
      <c r="W25" s="27" t="s">
        <v>27</v>
      </c>
    </row>
    <row r="26" spans="1:32" ht="15" customHeight="1" x14ac:dyDescent="0.35">
      <c r="A26" s="22" t="s">
        <v>52</v>
      </c>
      <c r="V26" s="4" t="s">
        <v>3</v>
      </c>
      <c r="W26" s="27" t="s">
        <v>28</v>
      </c>
    </row>
    <row r="27" spans="1:32" x14ac:dyDescent="0.3">
      <c r="A27" s="22"/>
    </row>
    <row r="30" spans="1:32" x14ac:dyDescent="0.3">
      <c r="A30" s="5"/>
    </row>
    <row r="31" spans="1:32" x14ac:dyDescent="0.3">
      <c r="A31" s="5"/>
    </row>
    <row r="32" spans="1:32" x14ac:dyDescent="0.3">
      <c r="A32" s="5"/>
    </row>
    <row r="33" spans="1:1" x14ac:dyDescent="0.3">
      <c r="A33" s="5"/>
    </row>
    <row r="34" spans="1:1" x14ac:dyDescent="0.3">
      <c r="A34" s="5"/>
    </row>
    <row r="35" spans="1:1" x14ac:dyDescent="0.3">
      <c r="A35" s="5"/>
    </row>
    <row r="36" spans="1:1" x14ac:dyDescent="0.3">
      <c r="A36" s="5"/>
    </row>
    <row r="37" spans="1:1" x14ac:dyDescent="0.3">
      <c r="A37" s="5"/>
    </row>
    <row r="38" spans="1:1" x14ac:dyDescent="0.3">
      <c r="A38" s="5"/>
    </row>
    <row r="39" spans="1:1" x14ac:dyDescent="0.3">
      <c r="A39" s="5"/>
    </row>
    <row r="40" spans="1:1" x14ac:dyDescent="0.3">
      <c r="A40" s="5"/>
    </row>
    <row r="41" spans="1:1" ht="15.6" x14ac:dyDescent="0.3">
      <c r="A41" s="43" t="s">
        <v>20</v>
      </c>
    </row>
    <row r="42" spans="1:1" ht="15.6" x14ac:dyDescent="0.3">
      <c r="A42" s="40" t="s">
        <v>61</v>
      </c>
    </row>
    <row r="43" spans="1:1" ht="15.6" x14ac:dyDescent="0.3">
      <c r="A43" s="40" t="s">
        <v>62</v>
      </c>
    </row>
    <row r="44" spans="1:1" ht="15.6" x14ac:dyDescent="0.3">
      <c r="A44" s="41" t="s">
        <v>229</v>
      </c>
    </row>
    <row r="45" spans="1:1" ht="15.6" x14ac:dyDescent="0.3">
      <c r="A45" s="40" t="s">
        <v>72</v>
      </c>
    </row>
    <row r="46" spans="1:1" ht="15.6" x14ac:dyDescent="0.3">
      <c r="A46" s="40" t="s">
        <v>71</v>
      </c>
    </row>
    <row r="47" spans="1:1" ht="15.6" x14ac:dyDescent="0.3">
      <c r="A47" s="41" t="s">
        <v>75</v>
      </c>
    </row>
    <row r="48" spans="1:1" ht="15.6" x14ac:dyDescent="0.3">
      <c r="A48" s="40" t="s">
        <v>63</v>
      </c>
    </row>
    <row r="49" spans="1:1" ht="15.6" x14ac:dyDescent="0.3">
      <c r="A49" s="40" t="s">
        <v>64</v>
      </c>
    </row>
    <row r="50" spans="1:1" ht="15.6" x14ac:dyDescent="0.3">
      <c r="A50" s="41" t="s">
        <v>74</v>
      </c>
    </row>
    <row r="51" spans="1:1" ht="15.6" x14ac:dyDescent="0.3">
      <c r="A51" s="40" t="s">
        <v>73</v>
      </c>
    </row>
    <row r="52" spans="1:1" ht="15.6" x14ac:dyDescent="0.3">
      <c r="A52" s="40" t="s">
        <v>65</v>
      </c>
    </row>
    <row r="53" spans="1:1" ht="15.6" x14ac:dyDescent="0.3">
      <c r="A53" s="40" t="s">
        <v>66</v>
      </c>
    </row>
    <row r="54" spans="1:1" ht="15.6" x14ac:dyDescent="0.3">
      <c r="A54" s="41" t="s">
        <v>191</v>
      </c>
    </row>
    <row r="55" spans="1:1" ht="15.6" x14ac:dyDescent="0.3">
      <c r="A55" s="40" t="s">
        <v>67</v>
      </c>
    </row>
    <row r="56" spans="1:1" ht="15.6" x14ac:dyDescent="0.3">
      <c r="A56" s="41" t="s">
        <v>67</v>
      </c>
    </row>
    <row r="57" spans="1:1" ht="15.6" x14ac:dyDescent="0.3">
      <c r="A57" s="41" t="s">
        <v>171</v>
      </c>
    </row>
    <row r="58" spans="1:1" ht="15.6" x14ac:dyDescent="0.3">
      <c r="A58" s="40" t="s">
        <v>68</v>
      </c>
    </row>
    <row r="59" spans="1:1" ht="15.6" x14ac:dyDescent="0.3">
      <c r="A59" s="40" t="s">
        <v>69</v>
      </c>
    </row>
    <row r="60" spans="1:1" ht="15.6" x14ac:dyDescent="0.3">
      <c r="A60" s="40" t="s">
        <v>70</v>
      </c>
    </row>
    <row r="61" spans="1:1" ht="15.6" x14ac:dyDescent="0.3">
      <c r="A61" s="41" t="s">
        <v>81</v>
      </c>
    </row>
    <row r="62" spans="1:1" ht="15.6" x14ac:dyDescent="0.3">
      <c r="A62" s="41" t="s">
        <v>80</v>
      </c>
    </row>
    <row r="63" spans="1:1" ht="15.6" x14ac:dyDescent="0.3">
      <c r="A63" s="41" t="s">
        <v>76</v>
      </c>
    </row>
    <row r="64" spans="1:1" ht="15.6" x14ac:dyDescent="0.3">
      <c r="A64" s="42" t="s">
        <v>77</v>
      </c>
    </row>
    <row r="65" spans="1:1" ht="15.6" x14ac:dyDescent="0.3">
      <c r="A65" s="41" t="s">
        <v>78</v>
      </c>
    </row>
    <row r="66" spans="1:1" ht="15.6" x14ac:dyDescent="0.3">
      <c r="A66" s="41" t="s">
        <v>79</v>
      </c>
    </row>
    <row r="68" spans="1:1" x14ac:dyDescent="0.3">
      <c r="A68" s="5" t="s">
        <v>4</v>
      </c>
    </row>
    <row r="69" spans="1:1" x14ac:dyDescent="0.3">
      <c r="A69" t="s">
        <v>43</v>
      </c>
    </row>
    <row r="70" spans="1:1" x14ac:dyDescent="0.3">
      <c r="A70" t="s">
        <v>15</v>
      </c>
    </row>
    <row r="71" spans="1:1" x14ac:dyDescent="0.3">
      <c r="A71" t="s">
        <v>16</v>
      </c>
    </row>
    <row r="72" spans="1:1" x14ac:dyDescent="0.3">
      <c r="A72" t="s">
        <v>17</v>
      </c>
    </row>
    <row r="73" spans="1:1" x14ac:dyDescent="0.3">
      <c r="A73" t="s">
        <v>18</v>
      </c>
    </row>
    <row r="74" spans="1:1" x14ac:dyDescent="0.3">
      <c r="A74" s="6" t="s">
        <v>5</v>
      </c>
    </row>
    <row r="75" spans="1:1" x14ac:dyDescent="0.3">
      <c r="A75" s="6"/>
    </row>
    <row r="76" spans="1:1" x14ac:dyDescent="0.3">
      <c r="A76" t="s">
        <v>219</v>
      </c>
    </row>
    <row r="77" spans="1:1" x14ac:dyDescent="0.3">
      <c r="A77" t="s">
        <v>44</v>
      </c>
    </row>
    <row r="78" spans="1:1" x14ac:dyDescent="0.3">
      <c r="A78" s="6" t="s">
        <v>84</v>
      </c>
    </row>
    <row r="79" spans="1:1" x14ac:dyDescent="0.3">
      <c r="A79" t="s">
        <v>82</v>
      </c>
    </row>
    <row r="80" spans="1:1" x14ac:dyDescent="0.3">
      <c r="A80" s="6" t="s">
        <v>83</v>
      </c>
    </row>
    <row r="82" spans="2:2" x14ac:dyDescent="0.3">
      <c r="B82" t="s">
        <v>220</v>
      </c>
    </row>
    <row r="83" spans="2:2" x14ac:dyDescent="0.3">
      <c r="B83" t="s">
        <v>19</v>
      </c>
    </row>
    <row r="84" spans="2:2" x14ac:dyDescent="0.3">
      <c r="B84" s="6" t="s">
        <v>6</v>
      </c>
    </row>
    <row r="85" spans="2:2" x14ac:dyDescent="0.3">
      <c r="B85" s="6" t="s">
        <v>7</v>
      </c>
    </row>
    <row r="86" spans="2:2" x14ac:dyDescent="0.3">
      <c r="B86" s="6" t="s">
        <v>60</v>
      </c>
    </row>
  </sheetData>
  <sheetProtection selectLockedCells="1"/>
  <dataValidations count="1">
    <dataValidation type="whole" allowBlank="1" showErrorMessage="1" errorTitle="Käytä vain 1 tai 0 lukuja" error="Valitse 1, jos paripyörät ja 0 jos ei paripyöriä." sqref="F6:F13">
      <formula1>0</formula1>
      <formula2>1</formula2>
    </dataValidation>
  </dataValidations>
  <hyperlinks>
    <hyperlink ref="B86" r:id="rId1"/>
    <hyperlink ref="A78" r:id="rId2"/>
    <hyperlink ref="A80" r:id="rId3"/>
  </hyperlinks>
  <pageMargins left="0.7" right="0.7" top="0.75" bottom="0.75" header="0.3" footer="0.3"/>
  <pageSetup orientation="portrait" horizontalDpi="360" verticalDpi="360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Muokkaus nyky</vt:lpstr>
      <vt:lpstr>Muokkaus alin</vt:lpstr>
      <vt:lpstr>Muokkaus parip</vt:lpstr>
      <vt:lpstr>Rehunkorjuu</vt:lpstr>
      <vt:lpstr>Rehunkorjuu alin</vt:lpstr>
      <vt:lpstr>Puinti</vt:lpstr>
      <vt:lpstr>Rengasvertailu</vt:lpstr>
      <vt:lpstr>Rengasvertailu (2)</vt:lpstr>
      <vt:lpstr>'Muokkaus alin'!Print_Area</vt:lpstr>
      <vt:lpstr>'Muokkaus nyky'!Print_Area</vt:lpstr>
      <vt:lpstr>'Muokkaus parip'!Print_Area</vt:lpstr>
      <vt:lpstr>Puinti!Print_Area</vt:lpstr>
      <vt:lpstr>Rehunkorjuu!Print_Area</vt:lpstr>
      <vt:lpstr>'Rehunkorjuu alin'!Print_Area</vt:lpstr>
      <vt:lpstr>Rengasvertailu!Print_Area</vt:lpstr>
      <vt:lpstr>'Rengasvertailu (2)'!Print_Area</vt:lpstr>
    </vt:vector>
  </TitlesOfParts>
  <Company>Ympäristöhallinto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Mattila Tuomas</dc:creator>
  <cp:lastModifiedBy>Rajala, Jukka A</cp:lastModifiedBy>
  <cp:lastPrinted>2021-04-08T17:49:00Z</cp:lastPrinted>
  <dcterms:created xsi:type="dcterms:W3CDTF">2015-07-22T12:54:39Z</dcterms:created>
  <dcterms:modified xsi:type="dcterms:W3CDTF">2022-11-16T10:41:28Z</dcterms:modified>
</cp:coreProperties>
</file>