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calData\jarajala\documents\MAANEUVO valmennus BSAG 2019-\Tuotettavat materiaalit\Työohjeet\5 Tiivistymisriskit 5\"/>
    </mc:Choice>
  </mc:AlternateContent>
  <bookViews>
    <workbookView xWindow="0" yWindow="0" windowWidth="28800" windowHeight="11592"/>
  </bookViews>
  <sheets>
    <sheet name="Muokkaus nyky" sheetId="39" r:id="rId1"/>
    <sheet name="Rehunkorjuu alin" sheetId="43" r:id="rId2"/>
    <sheet name="Nykytila" sheetId="45" r:id="rId3"/>
    <sheet name="Tavoite 1" sheetId="46" r:id="rId4"/>
    <sheet name="Tavoite 2" sheetId="44" r:id="rId5"/>
    <sheet name="Koneet 1" sheetId="48" r:id="rId6"/>
    <sheet name="Koneet 2" sheetId="47" r:id="rId7"/>
    <sheet name="Koneet 3" sheetId="49" r:id="rId8"/>
  </sheets>
  <definedNames>
    <definedName name="_xlnm.Print_Area" localSheetId="5">'Koneet 1'!$N$22:$U$40</definedName>
    <definedName name="_xlnm.Print_Area" localSheetId="6">'Koneet 2'!$N$22:$U$40</definedName>
    <definedName name="_xlnm.Print_Area" localSheetId="7">'Koneet 3'!$N$22:$U$40</definedName>
    <definedName name="_xlnm.Print_Area" localSheetId="0">'Muokkaus nyky'!$M$22:$U$40</definedName>
    <definedName name="_xlnm.Print_Area" localSheetId="2">Nykytila!$N$22:$U$40</definedName>
    <definedName name="_xlnm.Print_Area" localSheetId="1">'Rehunkorjuu alin'!$N$22:$U$40</definedName>
    <definedName name="_xlnm.Print_Area" localSheetId="3">'Tavoite 1'!$N$22:$U$40</definedName>
    <definedName name="_xlnm.Print_Area" localSheetId="4">'Tavoite 2'!$N$22:$U$40</definedName>
  </definedNames>
  <calcPr calcId="162913"/>
</workbook>
</file>

<file path=xl/calcChain.xml><?xml version="1.0" encoding="utf-8"?>
<calcChain xmlns="http://schemas.openxmlformats.org/spreadsheetml/2006/main">
  <c r="AC13" i="49" l="1"/>
  <c r="L13" i="49"/>
  <c r="D13" i="49"/>
  <c r="E13" i="49" s="1"/>
  <c r="G13" i="49" s="1"/>
  <c r="AC12" i="49"/>
  <c r="L12" i="49"/>
  <c r="E12" i="49"/>
  <c r="G12" i="49" s="1"/>
  <c r="AC11" i="49"/>
  <c r="L11" i="49"/>
  <c r="D11" i="49"/>
  <c r="E11" i="49" s="1"/>
  <c r="G11" i="49" s="1"/>
  <c r="AC10" i="49"/>
  <c r="L10" i="49"/>
  <c r="E10" i="49"/>
  <c r="G10" i="49" s="1"/>
  <c r="AC9" i="49"/>
  <c r="L9" i="49"/>
  <c r="D9" i="49"/>
  <c r="E9" i="49" s="1"/>
  <c r="G9" i="49" s="1"/>
  <c r="AC8" i="49"/>
  <c r="L8" i="49"/>
  <c r="G8" i="49"/>
  <c r="E8" i="49"/>
  <c r="AC7" i="49"/>
  <c r="L7" i="49"/>
  <c r="E7" i="49"/>
  <c r="G7" i="49" s="1"/>
  <c r="D7" i="49"/>
  <c r="AC6" i="49"/>
  <c r="L6" i="49"/>
  <c r="G6" i="49"/>
  <c r="E6" i="49"/>
  <c r="G13" i="48" l="1"/>
  <c r="G12" i="48"/>
  <c r="G11" i="48"/>
  <c r="G10" i="48"/>
  <c r="G9" i="48"/>
  <c r="G8" i="48"/>
  <c r="G7" i="48"/>
  <c r="G6" i="48"/>
  <c r="G13" i="44"/>
  <c r="G12" i="44"/>
  <c r="G11" i="44"/>
  <c r="G10" i="44"/>
  <c r="G9" i="44"/>
  <c r="G8" i="44"/>
  <c r="G7" i="44"/>
  <c r="G6" i="44"/>
  <c r="AC13" i="48" l="1"/>
  <c r="L13" i="48"/>
  <c r="D13" i="48"/>
  <c r="E13" i="48" s="1"/>
  <c r="AC12" i="48"/>
  <c r="L12" i="48"/>
  <c r="E12" i="48"/>
  <c r="AC11" i="48"/>
  <c r="L11" i="48"/>
  <c r="D11" i="48"/>
  <c r="E11" i="48" s="1"/>
  <c r="AC10" i="48"/>
  <c r="L10" i="48"/>
  <c r="E10" i="48"/>
  <c r="AC9" i="48"/>
  <c r="L9" i="48"/>
  <c r="D9" i="48"/>
  <c r="E9" i="48" s="1"/>
  <c r="AC8" i="48"/>
  <c r="L8" i="48"/>
  <c r="E8" i="48"/>
  <c r="AC7" i="48"/>
  <c r="L7" i="48"/>
  <c r="E7" i="48"/>
  <c r="D7" i="48"/>
  <c r="AC6" i="48"/>
  <c r="L6" i="48"/>
  <c r="E6" i="48"/>
  <c r="AC13" i="47"/>
  <c r="L13" i="47"/>
  <c r="D13" i="47"/>
  <c r="E13" i="47" s="1"/>
  <c r="G13" i="47" s="1"/>
  <c r="AC12" i="47"/>
  <c r="L12" i="47"/>
  <c r="E12" i="47"/>
  <c r="G12" i="47" s="1"/>
  <c r="AC11" i="47"/>
  <c r="L11" i="47"/>
  <c r="D11" i="47"/>
  <c r="E11" i="47" s="1"/>
  <c r="G11" i="47" s="1"/>
  <c r="AC10" i="47"/>
  <c r="L10" i="47"/>
  <c r="E10" i="47"/>
  <c r="G10" i="47" s="1"/>
  <c r="AC9" i="47"/>
  <c r="L9" i="47"/>
  <c r="D9" i="47"/>
  <c r="E9" i="47" s="1"/>
  <c r="G9" i="47" s="1"/>
  <c r="AC8" i="47"/>
  <c r="L8" i="47"/>
  <c r="E8" i="47"/>
  <c r="G8" i="47" s="1"/>
  <c r="AC7" i="47"/>
  <c r="L7" i="47"/>
  <c r="E7" i="47"/>
  <c r="G7" i="47" s="1"/>
  <c r="D7" i="47"/>
  <c r="AC6" i="47"/>
  <c r="L6" i="47"/>
  <c r="E6" i="47"/>
  <c r="G6" i="47" s="1"/>
  <c r="AC13" i="46"/>
  <c r="L13" i="46"/>
  <c r="D13" i="46"/>
  <c r="E13" i="46" s="1"/>
  <c r="G13" i="46" s="1"/>
  <c r="AC12" i="46"/>
  <c r="L12" i="46"/>
  <c r="E12" i="46"/>
  <c r="G12" i="46" s="1"/>
  <c r="AC11" i="46"/>
  <c r="L11" i="46"/>
  <c r="D11" i="46"/>
  <c r="E11" i="46" s="1"/>
  <c r="G11" i="46" s="1"/>
  <c r="AC10" i="46"/>
  <c r="L10" i="46"/>
  <c r="E10" i="46"/>
  <c r="G10" i="46" s="1"/>
  <c r="AC9" i="46"/>
  <c r="L9" i="46"/>
  <c r="D9" i="46"/>
  <c r="E9" i="46" s="1"/>
  <c r="G9" i="46" s="1"/>
  <c r="AC8" i="46"/>
  <c r="L8" i="46"/>
  <c r="E8" i="46"/>
  <c r="G8" i="46" s="1"/>
  <c r="AC7" i="46"/>
  <c r="L7" i="46"/>
  <c r="D7" i="46"/>
  <c r="E7" i="46" s="1"/>
  <c r="G7" i="46" s="1"/>
  <c r="AC6" i="46"/>
  <c r="L6" i="46"/>
  <c r="E6" i="46"/>
  <c r="G6" i="46" s="1"/>
  <c r="AC13" i="45"/>
  <c r="L13" i="45"/>
  <c r="D13" i="45"/>
  <c r="E13" i="45" s="1"/>
  <c r="G13" i="45" s="1"/>
  <c r="AC12" i="45"/>
  <c r="L12" i="45"/>
  <c r="E12" i="45"/>
  <c r="G12" i="45" s="1"/>
  <c r="AC11" i="45"/>
  <c r="L11" i="45"/>
  <c r="D11" i="45"/>
  <c r="E11" i="45" s="1"/>
  <c r="G11" i="45" s="1"/>
  <c r="AC10" i="45"/>
  <c r="L10" i="45"/>
  <c r="E10" i="45"/>
  <c r="G10" i="45" s="1"/>
  <c r="AC9" i="45"/>
  <c r="L9" i="45"/>
  <c r="D9" i="45"/>
  <c r="E9" i="45" s="1"/>
  <c r="G9" i="45" s="1"/>
  <c r="AC8" i="45"/>
  <c r="L8" i="45"/>
  <c r="E8" i="45"/>
  <c r="G8" i="45" s="1"/>
  <c r="AC7" i="45"/>
  <c r="L7" i="45"/>
  <c r="D7" i="45"/>
  <c r="E7" i="45" s="1"/>
  <c r="G7" i="45" s="1"/>
  <c r="AC6" i="45"/>
  <c r="L6" i="45"/>
  <c r="E6" i="45"/>
  <c r="G6" i="45" s="1"/>
  <c r="AC13" i="44" l="1"/>
  <c r="L13" i="44"/>
  <c r="D13" i="44"/>
  <c r="E13" i="44" s="1"/>
  <c r="AC12" i="44"/>
  <c r="L12" i="44"/>
  <c r="E12" i="44"/>
  <c r="AC11" i="44"/>
  <c r="L11" i="44"/>
  <c r="E11" i="44"/>
  <c r="D11" i="44"/>
  <c r="AC10" i="44"/>
  <c r="L10" i="44"/>
  <c r="E10" i="44"/>
  <c r="AC9" i="44"/>
  <c r="L9" i="44"/>
  <c r="D9" i="44"/>
  <c r="E9" i="44" s="1"/>
  <c r="AC8" i="44"/>
  <c r="L8" i="44"/>
  <c r="E8" i="44"/>
  <c r="AC7" i="44"/>
  <c r="L7" i="44"/>
  <c r="D7" i="44"/>
  <c r="E7" i="44" s="1"/>
  <c r="AC6" i="44"/>
  <c r="L6" i="44"/>
  <c r="E6" i="44"/>
  <c r="AC13" i="43" l="1"/>
  <c r="L13" i="43"/>
  <c r="D13" i="43"/>
  <c r="E13" i="43" s="1"/>
  <c r="G13" i="43" s="1"/>
  <c r="AC12" i="43"/>
  <c r="L12" i="43"/>
  <c r="E12" i="43"/>
  <c r="G12" i="43" s="1"/>
  <c r="AC11" i="43"/>
  <c r="L11" i="43"/>
  <c r="D11" i="43"/>
  <c r="E11" i="43" s="1"/>
  <c r="G11" i="43" s="1"/>
  <c r="AC10" i="43"/>
  <c r="L10" i="43"/>
  <c r="E10" i="43"/>
  <c r="G10" i="43" s="1"/>
  <c r="AC9" i="43"/>
  <c r="L9" i="43"/>
  <c r="E9" i="43"/>
  <c r="G9" i="43" s="1"/>
  <c r="AC8" i="43"/>
  <c r="L8" i="43"/>
  <c r="E8" i="43"/>
  <c r="G8" i="43" s="1"/>
  <c r="AC7" i="43"/>
  <c r="L7" i="43"/>
  <c r="D7" i="43"/>
  <c r="E7" i="43" s="1"/>
  <c r="G7" i="43" s="1"/>
  <c r="AC6" i="43"/>
  <c r="L6" i="43"/>
  <c r="E6" i="43"/>
  <c r="G6" i="43" s="1"/>
  <c r="AC13" i="39" l="1"/>
  <c r="L13" i="39"/>
  <c r="D13" i="39"/>
  <c r="E13" i="39" s="1"/>
  <c r="G13" i="39" s="1"/>
  <c r="AC12" i="39"/>
  <c r="L12" i="39"/>
  <c r="E12" i="39"/>
  <c r="G12" i="39" s="1"/>
  <c r="AC11" i="39"/>
  <c r="L11" i="39"/>
  <c r="D11" i="39"/>
  <c r="E11" i="39" s="1"/>
  <c r="G11" i="39" s="1"/>
  <c r="AC10" i="39"/>
  <c r="L10" i="39"/>
  <c r="E10" i="39"/>
  <c r="G10" i="39" s="1"/>
  <c r="AC9" i="39"/>
  <c r="L9" i="39"/>
  <c r="D9" i="39"/>
  <c r="E9" i="39" s="1"/>
  <c r="G9" i="39" s="1"/>
  <c r="AC8" i="39"/>
  <c r="L8" i="39"/>
  <c r="E8" i="39"/>
  <c r="G8" i="39" s="1"/>
  <c r="AC7" i="39"/>
  <c r="L7" i="39"/>
  <c r="D7" i="39"/>
  <c r="E7" i="39" s="1"/>
  <c r="G7" i="39" s="1"/>
  <c r="AC6" i="39"/>
  <c r="L6" i="39"/>
  <c r="E6" i="39"/>
  <c r="G6" i="39" s="1"/>
</calcChain>
</file>

<file path=xl/sharedStrings.xml><?xml version="1.0" encoding="utf-8"?>
<sst xmlns="http://schemas.openxmlformats.org/spreadsheetml/2006/main" count="720" uniqueCount="140">
  <si>
    <t>&lt; 50 kPa</t>
  </si>
  <si>
    <t>50-100 kPa</t>
  </si>
  <si>
    <t>100-200 kPa</t>
  </si>
  <si>
    <t>&gt; 200 kPa</t>
  </si>
  <si>
    <t xml:space="preserve">Info: </t>
  </si>
  <si>
    <t>http://www.slu.se/institutioner/mark-miljo/forskning/jordbearbetning/verktyg/</t>
  </si>
  <si>
    <t>tuomas.j.mattila@gmail.com</t>
  </si>
  <si>
    <t>http://www.luonnonkoneisto.fi</t>
  </si>
  <si>
    <t>Kone</t>
  </si>
  <si>
    <t>Akseli</t>
  </si>
  <si>
    <t>taka</t>
  </si>
  <si>
    <t>etu</t>
  </si>
  <si>
    <t>Paripyörät (1) vai ei (0)</t>
  </si>
  <si>
    <t>Renkaat</t>
  </si>
  <si>
    <t>Kokonais-paino kg</t>
  </si>
  <si>
    <t>Työkalun kehitti Tuomas J. Mattila maatalousneuvonnan työkaluksi</t>
  </si>
  <si>
    <t>Työkalua kehitettiin edelleen OSMO hankkeessa (Helsingin yliopisto, Ruralia Instituutti)</t>
  </si>
  <si>
    <t xml:space="preserve">Työkalu on lisensoitu Creative Commons 4.0 lisenssillä. Muokkaa ja käytä vapaasti, mutta älä patentoi tai rajoita muiden käyttöä. </t>
  </si>
  <si>
    <t xml:space="preserve">Työ perustuu seuraaviin SLU:n laskureihin: </t>
  </si>
  <si>
    <t xml:space="preserve">Lisätietoja: </t>
  </si>
  <si>
    <t>Käyttöohje</t>
  </si>
  <si>
    <t>Hyvä: alhainen tiivistymisriski kevättöissä</t>
  </si>
  <si>
    <t>Huono: tiivistymisriski kostealla maalla</t>
  </si>
  <si>
    <t>Tila</t>
  </si>
  <si>
    <t>Pvm</t>
  </si>
  <si>
    <t>Versio</t>
  </si>
  <si>
    <r>
      <t>Käyttö ainoastaan rutikuivissa oloissa</t>
    </r>
    <r>
      <rPr>
        <b/>
        <sz val="14"/>
        <color theme="1"/>
        <rFont val="Calibri"/>
        <family val="2"/>
        <scheme val="minor"/>
      </rPr>
      <t>!!!</t>
    </r>
  </si>
  <si>
    <r>
      <t>Siirry pysyville ajourille tai pois pelloilta</t>
    </r>
    <r>
      <rPr>
        <b/>
        <sz val="14"/>
        <color theme="1"/>
        <rFont val="Calibri"/>
        <family val="2"/>
        <scheme val="minor"/>
      </rPr>
      <t>!!!!!!!!</t>
    </r>
  </si>
  <si>
    <t>Painon jakautu-minen</t>
  </si>
  <si>
    <t>Rengas-paine kPa</t>
  </si>
  <si>
    <t>Rengas-kuorma kg</t>
  </si>
  <si>
    <t>Paino/-akseli kg</t>
  </si>
  <si>
    <t>Yhteenveto</t>
  </si>
  <si>
    <t>Renkaiden leveys m</t>
  </si>
  <si>
    <t>Tallattu ala</t>
  </si>
  <si>
    <t>Skaalauskuva</t>
  </si>
  <si>
    <t>Kuorma</t>
  </si>
  <si>
    <t>Paine</t>
  </si>
  <si>
    <t>Pallon koko</t>
  </si>
  <si>
    <t>Renkaan paine bar</t>
  </si>
  <si>
    <t>Esimerkki</t>
  </si>
  <si>
    <t>Tuomas J. Mattila ja Jukka Rajala</t>
  </si>
  <si>
    <t>Paalaus</t>
  </si>
  <si>
    <t>TB T600 460/85R38</t>
  </si>
  <si>
    <t>TB T600 420/85R28</t>
  </si>
  <si>
    <t>www.maan-kasvukunto.fi</t>
  </si>
  <si>
    <t>-Kirjoita laskuriin koneen kokonaispaino.</t>
  </si>
  <si>
    <t>Koneiden painon voi etsiä käyttöohjekirjasta tai esim. Konedata.net palvelusta tai valmistajan sivuilta.</t>
  </si>
  <si>
    <t>-Säädä painonjakauma mahdollisimman hyvin ko työtä vastaavaksi.</t>
  </si>
  <si>
    <t>-Hyödynnä Tasapainolaskurilla laskettuja akselipainoja.</t>
  </si>
  <si>
    <t>-Merkitse, käytetäänkö akselilla paripyöriä vai ei.</t>
  </si>
  <si>
    <t xml:space="preserve">-Merkitse käytetty renkaan ilmanpaine.  </t>
  </si>
  <si>
    <t>-Etsi rengaskäsikirjoista renkaan kuormitusta vastaava alin rengaspaine, jolla peltotyöt voidaan tehdä.</t>
  </si>
  <si>
    <t>-Etsi tarvittava rengaspaine, jotta pysytään tiivistymiskaavioissa vihreällä.</t>
  </si>
  <si>
    <t>-Renkaiden leveys-sarakkeeseen kirjoita akselin kaikkien renkaiden yhteinen leveys metreinä.</t>
  </si>
  <si>
    <t>-Työkoneen leveys-sarakkeeseen kirjoita työkoneen tehollinen työleveys.</t>
  </si>
  <si>
    <t xml:space="preserve">etupainojen/etukuormaimen painon, paripyörien painon  sekä muuttaa painonjakaumaa tarpeen. </t>
  </si>
  <si>
    <t>Eri versioita tehdessäsi voit lisätä koneen painoon esim nostolaitekoneen painon,  hinattavan koneen aisapainon,</t>
  </si>
  <si>
    <t xml:space="preserve"> että vedon ja painonsiirron lisäkuorma kohdistuu taka-akselille.</t>
  </si>
  <si>
    <t xml:space="preserve">-Voit huomioida vedon ja painonsiirron aiheuttaman lisäpainon muuttamalla kokonaispainoa ja painonjakaumaa, </t>
  </si>
  <si>
    <t>-Kirjoita näkyviin, mistä eri eristä kokonaispaino muodostuu.</t>
  </si>
  <si>
    <t>-Laadi taulukon alapuolelle lyhyt yhteenveto ko välilehden laskelmista.</t>
  </si>
  <si>
    <t xml:space="preserve">-Laadi yhteenveto siitä, mitkä koneet ja työt aiheuttavat tilalla suurimmat tiivistymisriskit? </t>
  </si>
  <si>
    <t>-Hyödynnä laskuria tiivistymisriskejä pienentävien vaihtoehtojen etsimiseen kokeilemalla laskurissa eri vaihtoehtoja.</t>
  </si>
  <si>
    <t>-Lisää välilehtiä tarpeen mukaan. Anna välilehdille niitä kuvaavat nimet.</t>
  </si>
  <si>
    <t xml:space="preserve"> Pyri vihreälle alueelle tai varaudu siirtämään koneet pysyville ajourille (CTF, controlled traffic farming).</t>
  </si>
  <si>
    <t>Laskurit maan tiivistymisriskien määrittämiseen</t>
  </si>
  <si>
    <t>https://www.helsinki.fi/fi/ruralia-instituutti/koulutus/maan-kasvukunto/laskurit-maan-tiivistymisriskien-maarittamiseen</t>
  </si>
  <si>
    <t>https://www.helsinki.fi/fi/ruralia-instituutti/koulutus/maan-kasvukunto/raportti-miten-valtan-maan-tiivistymisen-maatalousrenkaiden-avulla</t>
  </si>
  <si>
    <t>4400+1900+500</t>
  </si>
  <si>
    <t>4400+300+700</t>
  </si>
  <si>
    <t>MF 5470 Kyntö</t>
  </si>
  <si>
    <t>MF 5470 kultivointi</t>
  </si>
  <si>
    <t>4400+1200+700</t>
  </si>
  <si>
    <t>MF5470 Äestys</t>
  </si>
  <si>
    <t>MF5470 Kylvö</t>
  </si>
  <si>
    <t>4400+300+1350</t>
  </si>
  <si>
    <t>4400+700+1200</t>
  </si>
  <si>
    <t>8200+4000+1100</t>
  </si>
  <si>
    <t>Noukinvaunu</t>
  </si>
  <si>
    <t>MF 5470 paalin kuormaus</t>
  </si>
  <si>
    <t>Paalien ym kuormaus: Traktori MF5470 paino 4400 kg, etukuormain 700 kg, paalipihti 200 kg, paalin paino 500-1000, takapaino 500 kg</t>
  </si>
  <si>
    <t>9400+12600-4000</t>
  </si>
  <si>
    <t>Firestone VT 650/65R42 158D Maxi Traktion</t>
  </si>
  <si>
    <t>Vredestein 800/45R 26,5 174D</t>
  </si>
  <si>
    <t>Erityisesti urakoitsijan noukinvaunu korjuun suuret pyöräkuormat aiheuttavat suuren tiivistymisriskin syvälle maahan, jollei maa ole rutikuivaa.</t>
  </si>
  <si>
    <t>Firestone http://agri.firestone.de/fi/tyres/tractor/maxi-traction-65?id=393</t>
  </si>
  <si>
    <t>Firestone 540/65R30 143D</t>
  </si>
  <si>
    <t>Eturenkaissa pellolla voidaan käyttää 0, 6 bar painetta. Tiellä tarvitaan 1,0 bar paine.</t>
  </si>
  <si>
    <t>Urakoitsijan traktorin takarenkaassa pellolla voidaan käyttää 1,2 bar rengaspainetta. Tiellä tarvitaan 1,8 bar paine.</t>
  </si>
  <si>
    <t>Noukinvaunun renkaissa pellolla riittää 1,1 bar paine. Tiellä tarvitaan 1,8 bar  paine.</t>
  </si>
  <si>
    <t>https://vredesteintyres.com.au/app-pdfs/948F-Vredestein-Data-Sheet-80045-R-26.5-IMP-174-D-TL-FLOTATION-PRO.pdf</t>
  </si>
  <si>
    <t>https://www.vredestein.se/agricultural/tyre-finder/</t>
  </si>
  <si>
    <t xml:space="preserve">Etukuormaimella paaleja ym kuormatessa tulee käyttää edessä vähintään 1,4 bar painetta. </t>
  </si>
  <si>
    <t xml:space="preserve">Noukinvaunu Strautmann https://www.nhk.fi/wp-content/uploads/2019/11/strautmann_giga-vitesse_cfs-esite.pdf </t>
  </si>
  <si>
    <t>Paalausvaihtoehto on maan rakenteen kannalta paljon hellävaraisempi kuin urakoitsijan noukinvaunulla korjuu.</t>
  </si>
  <si>
    <t>Vain paalien kuormaus pellolla etukuormaimella aiheuttaa merkittävän tiivistymisriskin.</t>
  </si>
  <si>
    <t>MF 7720</t>
  </si>
  <si>
    <t xml:space="preserve">Trelleborg TM600 tiedot http://www.trelleborgtirebook.com/ </t>
  </si>
  <si>
    <t xml:space="preserve">Kultivaattori Potila K-Plus 15 paino 1200 kg  https://potila.fi/fi/product/kk-plus </t>
  </si>
  <si>
    <t>4400+1490+1200</t>
  </si>
  <si>
    <t>Äes Potila 5,4 m hinattava vanha äes.  Käytössä vedon aiheuttama kuormitus 1200 kg.</t>
  </si>
  <si>
    <t>TB TM600 460/85R38</t>
  </si>
  <si>
    <t>TB TM600 420/85R28</t>
  </si>
  <si>
    <t>Traktori MF5470 paino 4400 kg, paripyörät 900 kg, etukuormainen runko 300 kg, etukuormain runko+aisat 700 kg, kauha 200 kg + painoja 300 kg.</t>
  </si>
  <si>
    <t>Kynnön aiheuttamat tiivistymisriskit ovat kaavion tulosta suuremmat, koska pyörä kulkee vaossa ja traktori kallellaan.</t>
  </si>
  <si>
    <t>Muokkaus, Nykytila</t>
  </si>
  <si>
    <t>Rehunkorjuu omalla ja urakoitsijan kalustolla</t>
  </si>
  <si>
    <t>alimmin mahdollisin rengaspainein nykyisillä renkailla</t>
  </si>
  <si>
    <t>5.1.2022</t>
  </si>
  <si>
    <t>https://www.nhk.fi/wp-content/uploads/2019/11/strautmann_giga-vitesse_cfs-esite.pdf</t>
  </si>
  <si>
    <t>https://konedata.net/traktorit/massey-ferguson/massey-ferguson-5425-5480-2007-13/</t>
  </si>
  <si>
    <t>Tiviistymisriskejä tulee saada pienennettyä huomattavasti.</t>
  </si>
  <si>
    <t>Paalaustraktorissa voidaan käyttää 0,6 bar painetta nykyisissä takarenkaissa pellolla. Myös tiellä voidaan ajaa 0,6 bar paineella.</t>
  </si>
  <si>
    <t>Peltopaineilla tiivistymisriskiä voidaan pienentää merkittävästi. Päästään keltaiselta sinisellä alueelle, jossa kostealla maalla tiivistymisriski on kuitenkin edelleen suuri.</t>
  </si>
  <si>
    <t>Suurimmat tiivistymisriskit aiheuttaa noukinvaunun renkaat ja noukinvaunun vetotraktorin takarenkaat. Näiden rengaspaineita ja rengaskuormia tulisi saada vielä alemmas.</t>
  </si>
  <si>
    <t>Urakoitsijan noukinvaunu Strautman Giga Vitesse CFS 4001 omapaino 9400 kg, kuorman paino 12600 kg,  kokonaispaino 22000 kg, aisapaino 4000 kg.</t>
  </si>
  <si>
    <t>-Paripyöriä käytettäessä ykköspyörän pyöräkuorma jaetaan luvualla 1,76 - ei luvulla 2, kun valitaan alinta rengaspainetta.</t>
  </si>
  <si>
    <t xml:space="preserve">-Lue tiivistymisriskit oikealla olevasta kaaviosta. Tiivistyminen on sitä haitallisempaa, mitä syvemmälle se ulottuu. </t>
  </si>
  <si>
    <t>-Kopioi laskelmaan kirjaamasi konetiedot toiselle välilehdelle. Tai kopioi koko välilehti.</t>
  </si>
  <si>
    <t>-Lue tiivistymisriskit oikealla olevasta kaaviosta. Tiivistyminen on sitä haitallisempaa, mitä syvemmälle se ulottuu.</t>
  </si>
  <si>
    <t>CC 4.0 Tuomas J. Mattila ja Jukka Rajala, OSMO hanke, Helsingin yliopisto  3.3.2017</t>
  </si>
  <si>
    <t>Lisätietoja</t>
  </si>
  <si>
    <t xml:space="preserve">Muokkaustöissä takarenkaiden aiheuttamat tiivistymisriskit ovat suuria tiepaineilla ilman paripyöriä, jos maa ei ole rutikuivaa. </t>
  </si>
  <si>
    <t>Ollaan keltaisen alueen alareunalla.</t>
  </si>
  <si>
    <t>Teholl. työleveys m</t>
  </si>
  <si>
    <t>Tiivistymislaskuri - Koneiden tiivistymisriskien arviointiin</t>
  </si>
  <si>
    <t>Kaaviot</t>
  </si>
  <si>
    <t xml:space="preserve">Kyntöaura Kverneland ED 4 -teräinen paluuaura laukaisimin 1490 kg. </t>
  </si>
  <si>
    <t xml:space="preserve"> https://cdn2.hubspot.net/hubfs/4411355/Verkkosivut/Kverneland/Tekniset-tiedot/Paluuaurat-tekniset-tiedot.pdf</t>
  </si>
  <si>
    <t>Tiiivistymislaskuri - Koneiden tiivistymisriskien arviointiin</t>
  </si>
  <si>
    <t xml:space="preserve">Paalaus: Traktori MF5470, vm -2008, paino 4400 kg, etukuormainen runko 300 kg, paalaimen aisapaino 700 kg  </t>
  </si>
  <si>
    <t xml:space="preserve">Urakoitsija: Traktori MF7720 vm 2016, 8200 kg, etukuormain 1100 kg, noukinvaunun aisapaino 4000 kg. </t>
  </si>
  <si>
    <t xml:space="preserve">https://konedata.net/traktorit/massey-ferguson/massey-ferguson-7715-7726-dyna-vt-2015/ </t>
  </si>
  <si>
    <t>Tiivistymislaskuri -Koneiden tiivistymisriskien arviointiin</t>
  </si>
  <si>
    <t>-Painonjakauma on nelivetotraktoreilla yleensä noin 40/60, takavetotraktoreilla 30/70, pienillä puimurilla 80/20 tai isommilla 70/30.</t>
  </si>
  <si>
    <t>Painonjakaumat perustuvat tasapainotuslaskurin tuloksiin.</t>
  </si>
  <si>
    <t>-Työkoneen leveys-sarakkeeseen kirjoita Työkoneen tehollinen työleveys.</t>
  </si>
  <si>
    <t>Mattila T. ja Rajala J. Miten valtan maan haitallisen tiivistymisen maatalousrenkaiden.  Helsingin yliopisto, Ruralia-instituutti. Raportteja 175. 41 s. 2018</t>
  </si>
  <si>
    <t>Laskurit ja niiden käyttöohjeet maan tiivistymisriskien määrittämiseen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</si>
</sst>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4" fillId="0" borderId="0" xfId="0" applyFont="1"/>
    <xf numFmtId="0" fontId="5" fillId="0" borderId="0" xfId="2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2" borderId="1" xfId="0" applyFill="1" applyBorder="1" applyProtection="1">
      <protection locked="0"/>
    </xf>
    <xf numFmtId="0" fontId="6" fillId="8" borderId="1" xfId="0" applyFont="1" applyFill="1" applyBorder="1" applyProtection="1">
      <protection locked="0"/>
    </xf>
    <xf numFmtId="9" fontId="0" fillId="11" borderId="1" xfId="0" applyNumberFormat="1" applyFill="1" applyBorder="1" applyProtection="1">
      <protection locked="0"/>
    </xf>
    <xf numFmtId="0" fontId="6" fillId="8" borderId="1" xfId="0" applyFont="1" applyFill="1" applyBorder="1" applyProtection="1"/>
    <xf numFmtId="0" fontId="0" fillId="3" borderId="1" xfId="0" applyFill="1" applyBorder="1" applyProtection="1">
      <protection locked="0"/>
    </xf>
    <xf numFmtId="9" fontId="0" fillId="3" borderId="1" xfId="0" applyNumberFormat="1" applyFill="1" applyBorder="1" applyProtection="1">
      <protection locked="0"/>
    </xf>
    <xf numFmtId="0" fontId="0" fillId="10" borderId="1" xfId="0" applyFill="1" applyBorder="1" applyProtection="1">
      <protection locked="0"/>
    </xf>
    <xf numFmtId="9" fontId="0" fillId="10" borderId="1" xfId="0" applyNumberFormat="1" applyFill="1" applyBorder="1" applyProtection="1">
      <protection locked="0"/>
    </xf>
    <xf numFmtId="0" fontId="1" fillId="9" borderId="1" xfId="0" applyFont="1" applyFill="1" applyBorder="1" applyProtection="1">
      <protection locked="0"/>
    </xf>
    <xf numFmtId="9" fontId="1" fillId="12" borderId="1" xfId="0" applyNumberFormat="1" applyFont="1" applyFill="1" applyBorder="1" applyProtection="1">
      <protection locked="0"/>
    </xf>
    <xf numFmtId="0" fontId="3" fillId="0" borderId="0" xfId="0" applyFont="1"/>
    <xf numFmtId="0" fontId="0" fillId="13" borderId="0" xfId="0" applyFill="1"/>
    <xf numFmtId="0" fontId="8" fillId="0" borderId="0" xfId="0" applyFont="1"/>
    <xf numFmtId="0" fontId="0" fillId="0" borderId="1" xfId="0" applyBorder="1"/>
    <xf numFmtId="165" fontId="6" fillId="8" borderId="1" xfId="1" applyNumberFormat="1" applyFont="1" applyFill="1" applyBorder="1" applyAlignment="1" applyProtection="1">
      <protection locked="0"/>
    </xf>
    <xf numFmtId="0" fontId="6" fillId="8" borderId="1" xfId="0" applyFont="1" applyFill="1" applyBorder="1" applyAlignment="1" applyProtection="1">
      <alignment horizontal="right"/>
      <protection locked="0"/>
    </xf>
    <xf numFmtId="0" fontId="0" fillId="0" borderId="0" xfId="0" applyFont="1"/>
    <xf numFmtId="1" fontId="6" fillId="8" borderId="1" xfId="0" applyNumberFormat="1" applyFont="1" applyFill="1" applyBorder="1" applyProtection="1"/>
    <xf numFmtId="0" fontId="9" fillId="0" borderId="0" xfId="0" applyFont="1"/>
    <xf numFmtId="0" fontId="3" fillId="0" borderId="1" xfId="0" applyFont="1" applyFill="1" applyBorder="1" applyAlignment="1">
      <alignment wrapText="1"/>
    </xf>
    <xf numFmtId="9" fontId="0" fillId="0" borderId="1" xfId="3" applyFont="1" applyBorder="1"/>
    <xf numFmtId="0" fontId="11" fillId="0" borderId="0" xfId="0" applyFont="1"/>
    <xf numFmtId="0" fontId="0" fillId="2" borderId="1" xfId="0" applyFill="1" applyBorder="1"/>
    <xf numFmtId="0" fontId="0" fillId="9" borderId="1" xfId="0" applyFill="1" applyBorder="1"/>
    <xf numFmtId="0" fontId="0" fillId="14" borderId="1" xfId="0" applyFill="1" applyBorder="1"/>
    <xf numFmtId="0" fontId="0" fillId="10" borderId="1" xfId="0" applyFill="1" applyBorder="1"/>
    <xf numFmtId="0" fontId="3" fillId="13" borderId="0" xfId="0" applyFont="1" applyFill="1"/>
    <xf numFmtId="0" fontId="0" fillId="13" borderId="0" xfId="0" quotePrefix="1" applyFill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vertical="center"/>
    </xf>
    <xf numFmtId="0" fontId="12" fillId="0" borderId="0" xfId="0" quotePrefix="1" applyFont="1"/>
    <xf numFmtId="0" fontId="13" fillId="0" borderId="0" xfId="0" applyFont="1"/>
    <xf numFmtId="1" fontId="6" fillId="8" borderId="1" xfId="0" applyNumberFormat="1" applyFont="1" applyFill="1" applyBorder="1" applyProtection="1">
      <protection locked="0"/>
    </xf>
    <xf numFmtId="0" fontId="1" fillId="0" borderId="0" xfId="0" applyFont="1"/>
    <xf numFmtId="0" fontId="11" fillId="0" borderId="0" xfId="0" applyFont="1" applyFill="1"/>
    <xf numFmtId="165" fontId="6" fillId="8" borderId="1" xfId="1" applyNumberFormat="1" applyFont="1" applyFill="1" applyBorder="1" applyAlignment="1" applyProtection="1">
      <alignment horizontal="center"/>
      <protection locked="0"/>
    </xf>
    <xf numFmtId="0" fontId="3" fillId="13" borderId="0" xfId="0" quotePrefix="1" applyFont="1" applyFill="1"/>
    <xf numFmtId="0" fontId="11" fillId="0" borderId="0" xfId="0" applyFont="1" applyFill="1" applyBorder="1"/>
    <xf numFmtId="0" fontId="10" fillId="0" borderId="0" xfId="0" applyFo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nyky'!$A$6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CB-4EDE-ADC7-ABEEDCF6A7D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CB-4EDE-ADC7-ABEEDCF6A7D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CB-4EDE-ADC7-ABEEDCF6A7D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CB-4EDE-ADC7-ABEEDCF6A7D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9CB-4EDE-ADC7-ABEEDCF6A7D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CB-4EDE-ADC7-ABEEDCF6A7D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CB-4EDE-ADC7-ABEEDCF6A7D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CB-4EDE-ADC7-ABEEDCF6A7D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9CB-4EDE-ADC7-ABEEDCF6A7D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9CB-4EDE-ADC7-ABEEDCF6A7D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9CB-4EDE-ADC7-ABEEDCF6A7D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9CB-4EDE-ADC7-ABEEDCF6A7D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9CB-4EDE-ADC7-ABEEDCF6A7D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9CB-4EDE-ADC7-ABEEDCF6A7DD}"/>
              </c:ext>
            </c:extLst>
          </c:dPt>
          <c:xVal>
            <c:numRef>
              <c:f>'Muokkaus nyky'!$G$6:$G$7</c:f>
              <c:numCache>
                <c:formatCode>0</c:formatCode>
                <c:ptCount val="2"/>
                <c:pt idx="0">
                  <c:v>2800.55</c:v>
                </c:pt>
                <c:pt idx="1">
                  <c:v>744.44999999999982</c:v>
                </c:pt>
              </c:numCache>
            </c:numRef>
          </c:xVal>
          <c:yVal>
            <c:numRef>
              <c:f>'Muokkaus nyky'!$AC$6:$AC$7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nyky'!$L$6:$L$7</c:f>
              <c:numCache>
                <c:formatCode>0%</c:formatCode>
                <c:ptCount val="2"/>
                <c:pt idx="0">
                  <c:v>0.46</c:v>
                </c:pt>
                <c:pt idx="1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9CB-4EDE-ADC7-ABEEDCF6A7DD}"/>
            </c:ext>
          </c:extLst>
        </c:ser>
        <c:ser>
          <c:idx val="1"/>
          <c:order val="1"/>
          <c:tx>
            <c:strRef>
              <c:f>'Muokkaus nyky'!$A$8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nyky'!$G$8:$G$9</c:f>
              <c:numCache>
                <c:formatCode>0</c:formatCode>
                <c:ptCount val="2"/>
                <c:pt idx="0">
                  <c:v>2440</c:v>
                </c:pt>
                <c:pt idx="1">
                  <c:v>609.99999999999989</c:v>
                </c:pt>
              </c:numCache>
            </c:numRef>
          </c:xVal>
          <c:yVal>
            <c:numRef>
              <c:f>'Muokkaus nyky'!$AC$8:$AC$9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nyky'!$L$8:$L$9</c:f>
              <c:numCache>
                <c:formatCode>0%</c:formatCode>
                <c:ptCount val="2"/>
                <c:pt idx="0">
                  <c:v>0.26285714285714284</c:v>
                </c:pt>
                <c:pt idx="1">
                  <c:v>0.24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9CB-4EDE-ADC7-ABEEDCF6A7DD}"/>
            </c:ext>
          </c:extLst>
        </c:ser>
        <c:ser>
          <c:idx val="2"/>
          <c:order val="2"/>
          <c:tx>
            <c:strRef>
              <c:f>'Muokkaus nyky'!$A$10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nyky'!$G$10:$G$11</c:f>
              <c:numCache>
                <c:formatCode>0</c:formatCode>
                <c:ptCount val="2"/>
                <c:pt idx="0">
                  <c:v>2173.5</c:v>
                </c:pt>
                <c:pt idx="1">
                  <c:v>976.50000000000011</c:v>
                </c:pt>
              </c:numCache>
            </c:numRef>
          </c:xVal>
          <c:yVal>
            <c:numRef>
              <c:f>'Muokkaus nyky'!$AC$10:$AC$11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nyky'!$L$10:$L$11</c:f>
              <c:numCache>
                <c:formatCode>0%</c:formatCode>
                <c:ptCount val="2"/>
                <c:pt idx="0">
                  <c:v>0.17037037037037037</c:v>
                </c:pt>
                <c:pt idx="1">
                  <c:v>0.15555555555555553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9CB-4EDE-ADC7-ABEEDCF6A7DD}"/>
            </c:ext>
          </c:extLst>
        </c:ser>
        <c:ser>
          <c:idx val="3"/>
          <c:order val="3"/>
          <c:tx>
            <c:strRef>
              <c:f>'Muokkaus nyky'!$A$12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nyky'!$G$12:$G$13</c:f>
              <c:numCache>
                <c:formatCode>0</c:formatCode>
                <c:ptCount val="2"/>
                <c:pt idx="0">
                  <c:v>2117.5</c:v>
                </c:pt>
                <c:pt idx="1">
                  <c:v>907.50000000000011</c:v>
                </c:pt>
              </c:numCache>
            </c:numRef>
          </c:xVal>
          <c:yVal>
            <c:numRef>
              <c:f>'Muokkaus nyky'!$AC$12:$AC$13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nyky'!$L$12:$L$13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9CB-4EDE-ADC7-ABEEDCF6A7DD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nyky'!$AD$17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nyky'!$AE$17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nyky'!$AF$17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9CB-4EDE-ADC7-ABEEDCF6A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'Tavoite 1'!$A$6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9C5-4C09-A231-83C1FF1355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C5-4C09-A231-83C1FF1355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C5-4C09-A231-83C1FF1355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C5-4C09-A231-83C1FF1355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C5-4C09-A231-83C1FF1355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C5-4C09-A231-83C1FF1355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9C5-4C09-A231-83C1FF1355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9C5-4C09-A231-83C1FF13555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9C5-4C09-A231-83C1FF1355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9C5-4C09-A231-83C1FF1355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9C5-4C09-A231-83C1FF13555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9C5-4C09-A231-83C1FF1355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9C5-4C09-A231-83C1FF13555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9C5-4C09-A231-83C1FF135553}"/>
              </c:ext>
            </c:extLst>
          </c:dPt>
          <c:xVal>
            <c:numRef>
              <c:f>'Tavoite 1'!$G$6:$G$7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19C5-4C09-A231-83C1FF135553}"/>
            </c:ext>
          </c:extLst>
        </c:ser>
        <c:ser>
          <c:idx val="1"/>
          <c:order val="1"/>
          <c:tx>
            <c:strRef>
              <c:f>'Tavoite 1'!$A$8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'Tavoite 1'!$G$8:$G$9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19C5-4C09-A231-83C1FF135553}"/>
            </c:ext>
          </c:extLst>
        </c:ser>
        <c:ser>
          <c:idx val="2"/>
          <c:order val="2"/>
          <c:tx>
            <c:strRef>
              <c:f>'Tavoite 1'!$A$10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'Tavoite 1'!$G$10:$G$11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19C5-4C09-A231-83C1FF135553}"/>
            </c:ext>
          </c:extLst>
        </c:ser>
        <c:ser>
          <c:idx val="3"/>
          <c:order val="3"/>
          <c:tx>
            <c:strRef>
              <c:f>'Tavoite 1'!$A$12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'Tavoite 1'!$G$12:$G$13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19C5-4C09-A231-83C1FF135553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'Tavoite 1'!$AD$17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'Tavoite 1'!$AE$17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'Tavoite 1'!$AF$17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19C5-4C09-A231-83C1FF135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'Tavoite 1'!$A$6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C81-4E80-85F6-7ACCA7763E6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C81-4E80-85F6-7ACCA7763E6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C81-4E80-85F6-7ACCA7763E6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C81-4E80-85F6-7ACCA7763E6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C81-4E80-85F6-7ACCA7763E6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C81-4E80-85F6-7ACCA7763E6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C81-4E80-85F6-7ACCA7763E6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C81-4E80-85F6-7ACCA7763E6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C81-4E80-85F6-7ACCA7763E6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C81-4E80-85F6-7ACCA7763E6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C81-4E80-85F6-7ACCA7763E6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C81-4E80-85F6-7ACCA7763E6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C81-4E80-85F6-7ACCA7763E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C81-4E80-85F6-7ACCA7763E6D}"/>
              </c:ext>
            </c:extLst>
          </c:dPt>
          <c:xVal>
            <c:numRef>
              <c:f>'Tavoite 1'!$G$6:$G$7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CC81-4E80-85F6-7ACCA7763E6D}"/>
            </c:ext>
          </c:extLst>
        </c:ser>
        <c:ser>
          <c:idx val="1"/>
          <c:order val="1"/>
          <c:tx>
            <c:strRef>
              <c:f>'Tavoite 1'!$A$8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'Tavoite 1'!$G$8:$G$9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CC81-4E80-85F6-7ACCA7763E6D}"/>
            </c:ext>
          </c:extLst>
        </c:ser>
        <c:ser>
          <c:idx val="2"/>
          <c:order val="2"/>
          <c:tx>
            <c:strRef>
              <c:f>'Tavoite 1'!$A$10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'Tavoite 1'!$G$10:$G$11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CC81-4E80-85F6-7ACCA7763E6D}"/>
            </c:ext>
          </c:extLst>
        </c:ser>
        <c:ser>
          <c:idx val="3"/>
          <c:order val="3"/>
          <c:tx>
            <c:strRef>
              <c:f>'Tavoite 1'!$A$12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'Tavoite 1'!$G$12:$G$13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CC81-4E80-85F6-7ACCA7763E6D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'Tavoite 1'!$AD$17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'Tavoite 1'!$AE$17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'Tavoite 1'!$AF$17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CC81-4E80-85F6-7ACCA7763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'Tavoite 1'!$A$6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3F2-4D23-BF21-0347BFB5DE0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F2-4D23-BF21-0347BFB5DE0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3F2-4D23-BF21-0347BFB5DE0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3F2-4D23-BF21-0347BFB5DE0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3F2-4D23-BF21-0347BFB5DE0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3F2-4D23-BF21-0347BFB5DE0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3F2-4D23-BF21-0347BFB5DE0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F2-4D23-BF21-0347BFB5DE0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3F2-4D23-BF21-0347BFB5DE0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F2-4D23-BF21-0347BFB5DE0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3F2-4D23-BF21-0347BFB5DE0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3F2-4D23-BF21-0347BFB5DE0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3F2-4D23-BF21-0347BFB5DE0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3F2-4D23-BF21-0347BFB5DE06}"/>
              </c:ext>
            </c:extLst>
          </c:dPt>
          <c:xVal>
            <c:numRef>
              <c:f>'Tavoite 1'!$G$6:$G$7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B3F2-4D23-BF21-0347BFB5DE06}"/>
            </c:ext>
          </c:extLst>
        </c:ser>
        <c:ser>
          <c:idx val="1"/>
          <c:order val="1"/>
          <c:tx>
            <c:strRef>
              <c:f>'Tavoite 1'!$A$8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'Tavoite 1'!$G$8:$G$9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B3F2-4D23-BF21-0347BFB5DE06}"/>
            </c:ext>
          </c:extLst>
        </c:ser>
        <c:ser>
          <c:idx val="2"/>
          <c:order val="2"/>
          <c:tx>
            <c:strRef>
              <c:f>'Tavoite 1'!$A$10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'Tavoite 1'!$G$10:$G$11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B3F2-4D23-BF21-0347BFB5DE06}"/>
            </c:ext>
          </c:extLst>
        </c:ser>
        <c:ser>
          <c:idx val="3"/>
          <c:order val="3"/>
          <c:tx>
            <c:strRef>
              <c:f>'Tavoite 1'!$A$12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'Tavoite 1'!$G$12:$G$13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1'!$AC$12:$AC$13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1'!$L$12:$L$13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B3F2-4D23-BF21-0347BFB5DE06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'Tavoite 1'!$AD$17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'Tavoite 1'!$AE$17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'Tavoite 1'!$AF$17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B3F2-4D23-BF21-0347BFB5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'Tavoite 2'!$A$6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A1-4F70-B555-D2D5EADAB70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A1-4F70-B555-D2D5EADAB70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A1-4F70-B555-D2D5EADAB70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A1-4F70-B555-D2D5EADAB70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BA1-4F70-B555-D2D5EADAB70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BA1-4F70-B555-D2D5EADAB70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A1-4F70-B555-D2D5EADAB70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BA1-4F70-B555-D2D5EADAB70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BA1-4F70-B555-D2D5EADAB70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BA1-4F70-B555-D2D5EADAB70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BA1-4F70-B555-D2D5EADAB70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BA1-4F70-B555-D2D5EADAB70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BA1-4F70-B555-D2D5EADAB70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BA1-4F70-B555-D2D5EADAB709}"/>
              </c:ext>
            </c:extLst>
          </c:dPt>
          <c:xVal>
            <c:numRef>
              <c:f>'Tavoite 2'!$G$6:$G$7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BA1-4F70-B555-D2D5EADAB709}"/>
            </c:ext>
          </c:extLst>
        </c:ser>
        <c:ser>
          <c:idx val="1"/>
          <c:order val="1"/>
          <c:tx>
            <c:strRef>
              <c:f>'Tavoite 2'!$A$8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'Tavoite 2'!$G$8:$G$9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BA1-4F70-B555-D2D5EADAB709}"/>
            </c:ext>
          </c:extLst>
        </c:ser>
        <c:ser>
          <c:idx val="2"/>
          <c:order val="2"/>
          <c:tx>
            <c:strRef>
              <c:f>'Tavoite 2'!$A$10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'Tavoite 2'!$G$10:$G$11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BA1-4F70-B555-D2D5EADAB709}"/>
            </c:ext>
          </c:extLst>
        </c:ser>
        <c:ser>
          <c:idx val="3"/>
          <c:order val="3"/>
          <c:tx>
            <c:strRef>
              <c:f>'Tavoite 2'!$A$12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'Tavoite 2'!$G$12:$G$13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BA1-4F70-B555-D2D5EADAB709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'Tavoite 2'!$AD$17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'Tavoite 2'!$AE$17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'Tavoite 2'!$AF$17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BA1-4F70-B555-D2D5EADAB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'Tavoite 2'!$A$6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11-4776-816D-837268010C1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11-4776-816D-837268010C1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11-4776-816D-837268010C1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11-4776-816D-837268010C1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11-4776-816D-837268010C1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11-4776-816D-837268010C1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11-4776-816D-837268010C1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F11-4776-816D-837268010C1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F11-4776-816D-837268010C1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11-4776-816D-837268010C1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F11-4776-816D-837268010C1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11-4776-816D-837268010C1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11-4776-816D-837268010C1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11-4776-816D-837268010C10}"/>
              </c:ext>
            </c:extLst>
          </c:dPt>
          <c:xVal>
            <c:numRef>
              <c:f>'Tavoite 2'!$G$6:$G$7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BF11-4776-816D-837268010C10}"/>
            </c:ext>
          </c:extLst>
        </c:ser>
        <c:ser>
          <c:idx val="1"/>
          <c:order val="1"/>
          <c:tx>
            <c:strRef>
              <c:f>'Tavoite 2'!$A$8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'Tavoite 2'!$G$8:$G$9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BF11-4776-816D-837268010C10}"/>
            </c:ext>
          </c:extLst>
        </c:ser>
        <c:ser>
          <c:idx val="2"/>
          <c:order val="2"/>
          <c:tx>
            <c:strRef>
              <c:f>'Tavoite 2'!$A$10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'Tavoite 2'!$G$10:$G$11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BF11-4776-816D-837268010C10}"/>
            </c:ext>
          </c:extLst>
        </c:ser>
        <c:ser>
          <c:idx val="3"/>
          <c:order val="3"/>
          <c:tx>
            <c:strRef>
              <c:f>'Tavoite 2'!$A$12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'Tavoite 2'!$G$12:$G$13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BF11-4776-816D-837268010C10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'Tavoite 2'!$AD$17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'Tavoite 2'!$AE$17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'Tavoite 2'!$AF$17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BF11-4776-816D-837268010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'Tavoite 2'!$A$6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1E-4448-909C-750B7157EE1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1E-4448-909C-750B7157EE1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41E-4448-909C-750B7157EE1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41E-4448-909C-750B7157EE1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41E-4448-909C-750B7157EE1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41E-4448-909C-750B7157EE1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41E-4448-909C-750B7157EE1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41E-4448-909C-750B7157EE1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41E-4448-909C-750B7157EE1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41E-4448-909C-750B7157EE1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41E-4448-909C-750B7157EE1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41E-4448-909C-750B7157EE1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41E-4448-909C-750B7157EE1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41E-4448-909C-750B7157EE1C}"/>
              </c:ext>
            </c:extLst>
          </c:dPt>
          <c:xVal>
            <c:numRef>
              <c:f>'Tavoite 2'!$G$6:$G$7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A41E-4448-909C-750B7157EE1C}"/>
            </c:ext>
          </c:extLst>
        </c:ser>
        <c:ser>
          <c:idx val="1"/>
          <c:order val="1"/>
          <c:tx>
            <c:strRef>
              <c:f>'Tavoite 2'!$A$8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'Tavoite 2'!$G$8:$G$9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A41E-4448-909C-750B7157EE1C}"/>
            </c:ext>
          </c:extLst>
        </c:ser>
        <c:ser>
          <c:idx val="2"/>
          <c:order val="2"/>
          <c:tx>
            <c:strRef>
              <c:f>'Tavoite 2'!$A$10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'Tavoite 2'!$G$10:$G$11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A41E-4448-909C-750B7157EE1C}"/>
            </c:ext>
          </c:extLst>
        </c:ser>
        <c:ser>
          <c:idx val="3"/>
          <c:order val="3"/>
          <c:tx>
            <c:strRef>
              <c:f>'Tavoite 2'!$A$12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'Tavoite 2'!$G$12:$G$13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'Tavoite 2'!$AC$12:$AC$13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'Tavoite 2'!$L$12:$L$13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A41E-4448-909C-750B7157EE1C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'Tavoite 2'!$AD$17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'Tavoite 2'!$AE$17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'Tavoite 2'!$AF$17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A41E-4448-909C-750B7157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'Koneet 1'!$A$6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A3-48AA-8BBD-2614EC555A0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A3-48AA-8BBD-2614EC555A0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A3-48AA-8BBD-2614EC555A0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6A3-48AA-8BBD-2614EC555A0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A3-48AA-8BBD-2614EC555A0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6A3-48AA-8BBD-2614EC555A0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6A3-48AA-8BBD-2614EC555A0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6A3-48AA-8BBD-2614EC555A0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6A3-48AA-8BBD-2614EC555A0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A3-48AA-8BBD-2614EC555A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6A3-48AA-8BBD-2614EC555A0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6A3-48AA-8BBD-2614EC555A0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6A3-48AA-8BBD-2614EC555A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6A3-48AA-8BBD-2614EC555A02}"/>
              </c:ext>
            </c:extLst>
          </c:dPt>
          <c:xVal>
            <c:numRef>
              <c:f>'Koneet 1'!$G$6:$G$7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26A3-48AA-8BBD-2614EC555A02}"/>
            </c:ext>
          </c:extLst>
        </c:ser>
        <c:ser>
          <c:idx val="1"/>
          <c:order val="1"/>
          <c:tx>
            <c:strRef>
              <c:f>'Koneet 1'!$A$8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'Koneet 1'!$G$8:$G$9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26A3-48AA-8BBD-2614EC555A02}"/>
            </c:ext>
          </c:extLst>
        </c:ser>
        <c:ser>
          <c:idx val="2"/>
          <c:order val="2"/>
          <c:tx>
            <c:strRef>
              <c:f>'Koneet 1'!$A$10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'Koneet 1'!$G$10:$G$11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26A3-48AA-8BBD-2614EC555A02}"/>
            </c:ext>
          </c:extLst>
        </c:ser>
        <c:ser>
          <c:idx val="3"/>
          <c:order val="3"/>
          <c:tx>
            <c:strRef>
              <c:f>'Koneet 1'!$A$12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'Koneet 1'!$G$12:$G$13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26A3-48AA-8BBD-2614EC555A02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'Koneet 1'!$AD$17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'Koneet 1'!$AE$17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'Koneet 1'!$AF$17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26A3-48AA-8BBD-2614EC555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'Koneet 1'!$A$6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95-4C06-B8A7-15D81F47DB6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995-4C06-B8A7-15D81F47DB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995-4C06-B8A7-15D81F47DB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95-4C06-B8A7-15D81F47DB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995-4C06-B8A7-15D81F47DB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95-4C06-B8A7-15D81F47DB6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95-4C06-B8A7-15D81F47DB6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995-4C06-B8A7-15D81F47DB6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995-4C06-B8A7-15D81F47DB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995-4C06-B8A7-15D81F47DB6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995-4C06-B8A7-15D81F47DB6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995-4C06-B8A7-15D81F47DB6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995-4C06-B8A7-15D81F47DB6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995-4C06-B8A7-15D81F47DB68}"/>
              </c:ext>
            </c:extLst>
          </c:dPt>
          <c:xVal>
            <c:numRef>
              <c:f>'Koneet 1'!$G$6:$G$7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E995-4C06-B8A7-15D81F47DB68}"/>
            </c:ext>
          </c:extLst>
        </c:ser>
        <c:ser>
          <c:idx val="1"/>
          <c:order val="1"/>
          <c:tx>
            <c:strRef>
              <c:f>'Koneet 1'!$A$8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'Koneet 1'!$G$8:$G$9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995-4C06-B8A7-15D81F47DB68}"/>
            </c:ext>
          </c:extLst>
        </c:ser>
        <c:ser>
          <c:idx val="2"/>
          <c:order val="2"/>
          <c:tx>
            <c:strRef>
              <c:f>'Koneet 1'!$A$10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'Koneet 1'!$G$10:$G$11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E995-4C06-B8A7-15D81F47DB68}"/>
            </c:ext>
          </c:extLst>
        </c:ser>
        <c:ser>
          <c:idx val="3"/>
          <c:order val="3"/>
          <c:tx>
            <c:strRef>
              <c:f>'Koneet 1'!$A$12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'Koneet 1'!$G$12:$G$13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E995-4C06-B8A7-15D81F47DB68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'Koneet 1'!$AD$17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'Koneet 1'!$AE$17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'Koneet 1'!$AF$17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E995-4C06-B8A7-15D81F47D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'Koneet 1'!$A$6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0A-456E-B653-D47B82F2354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0A-456E-B653-D47B82F2354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0A-456E-B653-D47B82F2354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0A-456E-B653-D47B82F2354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0A-456E-B653-D47B82F2354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0A-456E-B653-D47B82F2354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40A-456E-B653-D47B82F2354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40A-456E-B653-D47B82F235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40A-456E-B653-D47B82F2354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40A-456E-B653-D47B82F2354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40A-456E-B653-D47B82F2354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40A-456E-B653-D47B82F2354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40A-456E-B653-D47B82F2354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40A-456E-B653-D47B82F23540}"/>
              </c:ext>
            </c:extLst>
          </c:dPt>
          <c:xVal>
            <c:numRef>
              <c:f>'Koneet 1'!$G$6:$G$7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240A-456E-B653-D47B82F23540}"/>
            </c:ext>
          </c:extLst>
        </c:ser>
        <c:ser>
          <c:idx val="1"/>
          <c:order val="1"/>
          <c:tx>
            <c:strRef>
              <c:f>'Koneet 1'!$A$8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'Koneet 1'!$G$8:$G$9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240A-456E-B653-D47B82F23540}"/>
            </c:ext>
          </c:extLst>
        </c:ser>
        <c:ser>
          <c:idx val="2"/>
          <c:order val="2"/>
          <c:tx>
            <c:strRef>
              <c:f>'Koneet 1'!$A$10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'Koneet 1'!$G$10:$G$11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240A-456E-B653-D47B82F23540}"/>
            </c:ext>
          </c:extLst>
        </c:ser>
        <c:ser>
          <c:idx val="3"/>
          <c:order val="3"/>
          <c:tx>
            <c:strRef>
              <c:f>'Koneet 1'!$A$12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'Koneet 1'!$G$12:$G$13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1'!$AC$12:$AC$13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1'!$L$12:$L$13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240A-456E-B653-D47B82F23540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'Koneet 1'!$AD$17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'Koneet 1'!$AE$17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'Koneet 1'!$AF$17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240A-456E-B653-D47B82F23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'Koneet 2'!$A$6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5AB-43F8-823F-E4D9623FD9B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AB-43F8-823F-E4D9623FD9B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5AB-43F8-823F-E4D9623FD9B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5AB-43F8-823F-E4D9623FD9B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5AB-43F8-823F-E4D9623FD9B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5AB-43F8-823F-E4D9623FD9B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5AB-43F8-823F-E4D9623FD9B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5AB-43F8-823F-E4D9623FD9B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5AB-43F8-823F-E4D9623FD9B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5AB-43F8-823F-E4D9623FD9B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5AB-43F8-823F-E4D9623FD9B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5AB-43F8-823F-E4D9623FD9B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5AB-43F8-823F-E4D9623FD9B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5AB-43F8-823F-E4D9623FD9BC}"/>
              </c:ext>
            </c:extLst>
          </c:dPt>
          <c:xVal>
            <c:numRef>
              <c:f>'Koneet 2'!$G$6:$G$7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75AB-43F8-823F-E4D9623FD9BC}"/>
            </c:ext>
          </c:extLst>
        </c:ser>
        <c:ser>
          <c:idx val="1"/>
          <c:order val="1"/>
          <c:tx>
            <c:strRef>
              <c:f>'Koneet 2'!$A$8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'Koneet 2'!$G$8:$G$9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75AB-43F8-823F-E4D9623FD9BC}"/>
            </c:ext>
          </c:extLst>
        </c:ser>
        <c:ser>
          <c:idx val="2"/>
          <c:order val="2"/>
          <c:tx>
            <c:strRef>
              <c:f>'Koneet 2'!$A$10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'Koneet 2'!$G$10:$G$11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75AB-43F8-823F-E4D9623FD9BC}"/>
            </c:ext>
          </c:extLst>
        </c:ser>
        <c:ser>
          <c:idx val="3"/>
          <c:order val="3"/>
          <c:tx>
            <c:strRef>
              <c:f>'Koneet 2'!$A$12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'Koneet 2'!$G$12:$G$13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75AB-43F8-823F-E4D9623FD9BC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'Koneet 2'!$AD$17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'Koneet 2'!$AE$17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'Koneet 2'!$AF$17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75AB-43F8-823F-E4D9623F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nyky'!$A$6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A0-4AE2-93F2-23AC979033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A0-4AE2-93F2-23AC979033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A0-4AE2-93F2-23AC979033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CA0-4AE2-93F2-23AC9790331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A0-4AE2-93F2-23AC9790331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A0-4AE2-93F2-23AC9790331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A0-4AE2-93F2-23AC9790331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CA0-4AE2-93F2-23AC9790331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CA0-4AE2-93F2-23AC9790331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CA0-4AE2-93F2-23AC9790331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CA0-4AE2-93F2-23AC9790331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CA0-4AE2-93F2-23AC9790331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CA0-4AE2-93F2-23AC9790331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CA0-4AE2-93F2-23AC9790331B}"/>
              </c:ext>
            </c:extLst>
          </c:dPt>
          <c:xVal>
            <c:numRef>
              <c:f>'Muokkaus nyky'!$G$6:$G$7</c:f>
              <c:numCache>
                <c:formatCode>0</c:formatCode>
                <c:ptCount val="2"/>
                <c:pt idx="0">
                  <c:v>2800.55</c:v>
                </c:pt>
                <c:pt idx="1">
                  <c:v>744.44999999999982</c:v>
                </c:pt>
              </c:numCache>
            </c:numRef>
          </c:xVal>
          <c:yVal>
            <c:numRef>
              <c:f>'Muokkaus nyky'!$AC$6:$AC$7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nyky'!$L$6:$L$7</c:f>
              <c:numCache>
                <c:formatCode>0%</c:formatCode>
                <c:ptCount val="2"/>
                <c:pt idx="0">
                  <c:v>0.46</c:v>
                </c:pt>
                <c:pt idx="1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CA0-4AE2-93F2-23AC9790331B}"/>
            </c:ext>
          </c:extLst>
        </c:ser>
        <c:ser>
          <c:idx val="1"/>
          <c:order val="1"/>
          <c:tx>
            <c:strRef>
              <c:f>'Muokkaus nyky'!$A$8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nyky'!$G$8:$G$9</c:f>
              <c:numCache>
                <c:formatCode>0</c:formatCode>
                <c:ptCount val="2"/>
                <c:pt idx="0">
                  <c:v>2440</c:v>
                </c:pt>
                <c:pt idx="1">
                  <c:v>609.99999999999989</c:v>
                </c:pt>
              </c:numCache>
            </c:numRef>
          </c:xVal>
          <c:yVal>
            <c:numRef>
              <c:f>'Muokkaus nyky'!$AC$8:$AC$9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nyky'!$L$8:$L$9</c:f>
              <c:numCache>
                <c:formatCode>0%</c:formatCode>
                <c:ptCount val="2"/>
                <c:pt idx="0">
                  <c:v>0.26285714285714284</c:v>
                </c:pt>
                <c:pt idx="1">
                  <c:v>0.24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CA0-4AE2-93F2-23AC9790331B}"/>
            </c:ext>
          </c:extLst>
        </c:ser>
        <c:ser>
          <c:idx val="2"/>
          <c:order val="2"/>
          <c:tx>
            <c:strRef>
              <c:f>'Muokkaus nyky'!$A$10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nyky'!$G$10:$G$11</c:f>
              <c:numCache>
                <c:formatCode>0</c:formatCode>
                <c:ptCount val="2"/>
                <c:pt idx="0">
                  <c:v>2173.5</c:v>
                </c:pt>
                <c:pt idx="1">
                  <c:v>976.50000000000011</c:v>
                </c:pt>
              </c:numCache>
            </c:numRef>
          </c:xVal>
          <c:yVal>
            <c:numRef>
              <c:f>'Muokkaus nyky'!$AC$10:$AC$11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nyky'!$L$10:$L$11</c:f>
              <c:numCache>
                <c:formatCode>0%</c:formatCode>
                <c:ptCount val="2"/>
                <c:pt idx="0">
                  <c:v>0.17037037037037037</c:v>
                </c:pt>
                <c:pt idx="1">
                  <c:v>0.15555555555555553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CA0-4AE2-93F2-23AC9790331B}"/>
            </c:ext>
          </c:extLst>
        </c:ser>
        <c:ser>
          <c:idx val="3"/>
          <c:order val="3"/>
          <c:tx>
            <c:strRef>
              <c:f>'Muokkaus nyky'!$A$12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nyky'!$G$12:$G$13</c:f>
              <c:numCache>
                <c:formatCode>0</c:formatCode>
                <c:ptCount val="2"/>
                <c:pt idx="0">
                  <c:v>2117.5</c:v>
                </c:pt>
                <c:pt idx="1">
                  <c:v>907.50000000000011</c:v>
                </c:pt>
              </c:numCache>
            </c:numRef>
          </c:xVal>
          <c:yVal>
            <c:numRef>
              <c:f>'Muokkaus nyky'!$AC$12:$AC$13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nyky'!$L$12:$L$13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CA0-4AE2-93F2-23AC9790331B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nyky'!$AD$17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nyky'!$AE$17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nyky'!$AF$17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CA0-4AE2-93F2-23AC97903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'Koneet 2'!$A$6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BC-4D9C-A659-0CDB44715AA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8BC-4D9C-A659-0CDB44715AA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8BC-4D9C-A659-0CDB44715AA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8BC-4D9C-A659-0CDB44715AA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8BC-4D9C-A659-0CDB44715AA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8BC-4D9C-A659-0CDB44715AA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8BC-4D9C-A659-0CDB44715AA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8BC-4D9C-A659-0CDB44715AA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8BC-4D9C-A659-0CDB44715AA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8BC-4D9C-A659-0CDB44715AA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8BC-4D9C-A659-0CDB44715AA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8BC-4D9C-A659-0CDB44715AA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8BC-4D9C-A659-0CDB44715AA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8BC-4D9C-A659-0CDB44715AA8}"/>
              </c:ext>
            </c:extLst>
          </c:dPt>
          <c:xVal>
            <c:numRef>
              <c:f>'Koneet 2'!$G$6:$G$7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68BC-4D9C-A659-0CDB44715AA8}"/>
            </c:ext>
          </c:extLst>
        </c:ser>
        <c:ser>
          <c:idx val="1"/>
          <c:order val="1"/>
          <c:tx>
            <c:strRef>
              <c:f>'Koneet 2'!$A$8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'Koneet 2'!$G$8:$G$9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68BC-4D9C-A659-0CDB44715AA8}"/>
            </c:ext>
          </c:extLst>
        </c:ser>
        <c:ser>
          <c:idx val="2"/>
          <c:order val="2"/>
          <c:tx>
            <c:strRef>
              <c:f>'Koneet 2'!$A$10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'Koneet 2'!$G$10:$G$11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68BC-4D9C-A659-0CDB44715AA8}"/>
            </c:ext>
          </c:extLst>
        </c:ser>
        <c:ser>
          <c:idx val="3"/>
          <c:order val="3"/>
          <c:tx>
            <c:strRef>
              <c:f>'Koneet 2'!$A$12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'Koneet 2'!$G$12:$G$13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68BC-4D9C-A659-0CDB44715AA8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'Koneet 2'!$AD$17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'Koneet 2'!$AE$17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'Koneet 2'!$AF$17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68BC-4D9C-A659-0CDB44715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'Koneet 2'!$A$6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5B4-45E1-8E7B-853972F225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5B4-45E1-8E7B-853972F225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5B4-45E1-8E7B-853972F225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5B4-45E1-8E7B-853972F225E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5B4-45E1-8E7B-853972F225E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5B4-45E1-8E7B-853972F225E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5B4-45E1-8E7B-853972F225E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5B4-45E1-8E7B-853972F225E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5B4-45E1-8E7B-853972F225E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5B4-45E1-8E7B-853972F225E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5B4-45E1-8E7B-853972F225E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5B4-45E1-8E7B-853972F225E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5B4-45E1-8E7B-853972F225E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5B4-45E1-8E7B-853972F225EF}"/>
              </c:ext>
            </c:extLst>
          </c:dPt>
          <c:xVal>
            <c:numRef>
              <c:f>'Koneet 2'!$G$6:$G$7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25B4-45E1-8E7B-853972F225EF}"/>
            </c:ext>
          </c:extLst>
        </c:ser>
        <c:ser>
          <c:idx val="1"/>
          <c:order val="1"/>
          <c:tx>
            <c:strRef>
              <c:f>'Koneet 2'!$A$8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'Koneet 2'!$G$8:$G$9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25B4-45E1-8E7B-853972F225EF}"/>
            </c:ext>
          </c:extLst>
        </c:ser>
        <c:ser>
          <c:idx val="2"/>
          <c:order val="2"/>
          <c:tx>
            <c:strRef>
              <c:f>'Koneet 2'!$A$10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'Koneet 2'!$G$10:$G$11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25B4-45E1-8E7B-853972F225EF}"/>
            </c:ext>
          </c:extLst>
        </c:ser>
        <c:ser>
          <c:idx val="3"/>
          <c:order val="3"/>
          <c:tx>
            <c:strRef>
              <c:f>'Koneet 2'!$A$12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'Koneet 2'!$G$12:$G$13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2'!$AC$12:$AC$13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2'!$L$12:$L$13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25B4-45E1-8E7B-853972F225EF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'Koneet 2'!$AD$17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'Koneet 2'!$AE$17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'Koneet 2'!$AF$17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25B4-45E1-8E7B-853972F22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'Koneet 3'!$A$6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4B-4D64-A086-7FB66B624A4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B4B-4D64-A086-7FB66B624A4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4B-4D64-A086-7FB66B624A4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4B-4D64-A086-7FB66B624A4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B4B-4D64-A086-7FB66B624A4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B4B-4D64-A086-7FB66B624A4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4B-4D64-A086-7FB66B624A4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4B-4D64-A086-7FB66B624A4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4B-4D64-A086-7FB66B624A4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4B-4D64-A086-7FB66B624A4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B4B-4D64-A086-7FB66B624A4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4B-4D64-A086-7FB66B624A4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B4B-4D64-A086-7FB66B624A4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B4B-4D64-A086-7FB66B624A48}"/>
              </c:ext>
            </c:extLst>
          </c:dPt>
          <c:xVal>
            <c:numRef>
              <c:f>'Koneet 3'!$G$6:$G$7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6B4B-4D64-A086-7FB66B624A48}"/>
            </c:ext>
          </c:extLst>
        </c:ser>
        <c:ser>
          <c:idx val="1"/>
          <c:order val="1"/>
          <c:tx>
            <c:strRef>
              <c:f>'Koneet 3'!$A$8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'Koneet 3'!$G$8:$G$9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6B4B-4D64-A086-7FB66B624A48}"/>
            </c:ext>
          </c:extLst>
        </c:ser>
        <c:ser>
          <c:idx val="2"/>
          <c:order val="2"/>
          <c:tx>
            <c:strRef>
              <c:f>'Koneet 3'!$A$10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'Koneet 3'!$G$10:$G$11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6B4B-4D64-A086-7FB66B624A48}"/>
            </c:ext>
          </c:extLst>
        </c:ser>
        <c:ser>
          <c:idx val="3"/>
          <c:order val="3"/>
          <c:tx>
            <c:strRef>
              <c:f>'Koneet 3'!$A$12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'Koneet 3'!$G$12:$G$13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6B4B-4D64-A086-7FB66B624A48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'Koneet 3'!$AD$17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'Koneet 3'!$AE$17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'Koneet 3'!$AF$17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6B4B-4D64-A086-7FB66B624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'Koneet 3'!$A$6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B4-447C-B4B5-21977C4F7C3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B4-447C-B4B5-21977C4F7C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B4-447C-B4B5-21977C4F7C3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B4-447C-B4B5-21977C4F7C3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1B4-447C-B4B5-21977C4F7C3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B4-447C-B4B5-21977C4F7C3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B4-447C-B4B5-21977C4F7C3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B4-447C-B4B5-21977C4F7C3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B4-447C-B4B5-21977C4F7C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B4-447C-B4B5-21977C4F7C3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1B4-447C-B4B5-21977C4F7C3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1B4-447C-B4B5-21977C4F7C3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1B4-447C-B4B5-21977C4F7C3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1B4-447C-B4B5-21977C4F7C31}"/>
              </c:ext>
            </c:extLst>
          </c:dPt>
          <c:xVal>
            <c:numRef>
              <c:f>'Koneet 3'!$G$6:$G$7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91B4-447C-B4B5-21977C4F7C31}"/>
            </c:ext>
          </c:extLst>
        </c:ser>
        <c:ser>
          <c:idx val="1"/>
          <c:order val="1"/>
          <c:tx>
            <c:strRef>
              <c:f>'Koneet 3'!$A$8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'Koneet 3'!$G$8:$G$9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91B4-447C-B4B5-21977C4F7C31}"/>
            </c:ext>
          </c:extLst>
        </c:ser>
        <c:ser>
          <c:idx val="2"/>
          <c:order val="2"/>
          <c:tx>
            <c:strRef>
              <c:f>'Koneet 3'!$A$10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'Koneet 3'!$G$10:$G$11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91B4-447C-B4B5-21977C4F7C31}"/>
            </c:ext>
          </c:extLst>
        </c:ser>
        <c:ser>
          <c:idx val="3"/>
          <c:order val="3"/>
          <c:tx>
            <c:strRef>
              <c:f>'Koneet 3'!$A$12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'Koneet 3'!$G$12:$G$13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91B4-447C-B4B5-21977C4F7C31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'Koneet 3'!$AD$17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'Koneet 3'!$AE$17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'Koneet 3'!$AF$17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91B4-447C-B4B5-21977C4F7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'Koneet 3'!$A$6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28-430F-8A94-E9DB8E1B24E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28-430F-8A94-E9DB8E1B24E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28-430F-8A94-E9DB8E1B24E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28-430F-8A94-E9DB8E1B24E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28-430F-8A94-E9DB8E1B24E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F28-430F-8A94-E9DB8E1B24E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28-430F-8A94-E9DB8E1B24E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F28-430F-8A94-E9DB8E1B24E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F28-430F-8A94-E9DB8E1B24E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F28-430F-8A94-E9DB8E1B24E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F28-430F-8A94-E9DB8E1B24E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F28-430F-8A94-E9DB8E1B24E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F28-430F-8A94-E9DB8E1B24E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F28-430F-8A94-E9DB8E1B24EC}"/>
              </c:ext>
            </c:extLst>
          </c:dPt>
          <c:xVal>
            <c:numRef>
              <c:f>'Koneet 3'!$G$6:$G$7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8F28-430F-8A94-E9DB8E1B24EC}"/>
            </c:ext>
          </c:extLst>
        </c:ser>
        <c:ser>
          <c:idx val="1"/>
          <c:order val="1"/>
          <c:tx>
            <c:strRef>
              <c:f>'Koneet 3'!$A$8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'Koneet 3'!$G$8:$G$9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8F28-430F-8A94-E9DB8E1B24EC}"/>
            </c:ext>
          </c:extLst>
        </c:ser>
        <c:ser>
          <c:idx val="2"/>
          <c:order val="2"/>
          <c:tx>
            <c:strRef>
              <c:f>'Koneet 3'!$A$10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'Koneet 3'!$G$10:$G$11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8F28-430F-8A94-E9DB8E1B24EC}"/>
            </c:ext>
          </c:extLst>
        </c:ser>
        <c:ser>
          <c:idx val="3"/>
          <c:order val="3"/>
          <c:tx>
            <c:strRef>
              <c:f>'Koneet 3'!$A$12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'Koneet 3'!$G$12:$G$13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'Koneet 3'!$AC$12:$AC$13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'Koneet 3'!$L$12:$L$13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8F28-430F-8A94-E9DB8E1B24EC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'Koneet 3'!$AD$17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'Koneet 3'!$AE$17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'Koneet 3'!$AF$17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8F28-430F-8A94-E9DB8E1B2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nyky'!$A$6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AE5-4197-A28D-50758FA9AD1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E5-4197-A28D-50758FA9AD1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AE5-4197-A28D-50758FA9AD1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AE5-4197-A28D-50758FA9AD1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AE5-4197-A28D-50758FA9AD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AE5-4197-A28D-50758FA9AD1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E5-4197-A28D-50758FA9AD1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AE5-4197-A28D-50758FA9AD1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AE5-4197-A28D-50758FA9AD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AE5-4197-A28D-50758FA9AD1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AE5-4197-A28D-50758FA9AD1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AE5-4197-A28D-50758FA9AD1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AE5-4197-A28D-50758FA9AD1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AE5-4197-A28D-50758FA9AD15}"/>
              </c:ext>
            </c:extLst>
          </c:dPt>
          <c:xVal>
            <c:numRef>
              <c:f>'Muokkaus nyky'!$G$6:$G$7</c:f>
              <c:numCache>
                <c:formatCode>0</c:formatCode>
                <c:ptCount val="2"/>
                <c:pt idx="0">
                  <c:v>2800.55</c:v>
                </c:pt>
                <c:pt idx="1">
                  <c:v>744.44999999999982</c:v>
                </c:pt>
              </c:numCache>
            </c:numRef>
          </c:xVal>
          <c:yVal>
            <c:numRef>
              <c:f>'Muokkaus nyky'!$AC$6:$AC$7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nyky'!$L$6:$L$7</c:f>
              <c:numCache>
                <c:formatCode>0%</c:formatCode>
                <c:ptCount val="2"/>
                <c:pt idx="0">
                  <c:v>0.46</c:v>
                </c:pt>
                <c:pt idx="1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1AE5-4197-A28D-50758FA9AD15}"/>
            </c:ext>
          </c:extLst>
        </c:ser>
        <c:ser>
          <c:idx val="1"/>
          <c:order val="1"/>
          <c:tx>
            <c:strRef>
              <c:f>'Muokkaus nyky'!$A$8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nyky'!$G$8:$G$9</c:f>
              <c:numCache>
                <c:formatCode>0</c:formatCode>
                <c:ptCount val="2"/>
                <c:pt idx="0">
                  <c:v>2440</c:v>
                </c:pt>
                <c:pt idx="1">
                  <c:v>609.99999999999989</c:v>
                </c:pt>
              </c:numCache>
            </c:numRef>
          </c:xVal>
          <c:yVal>
            <c:numRef>
              <c:f>'Muokkaus nyky'!$AC$8:$AC$9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nyky'!$L$8:$L$9</c:f>
              <c:numCache>
                <c:formatCode>0%</c:formatCode>
                <c:ptCount val="2"/>
                <c:pt idx="0">
                  <c:v>0.26285714285714284</c:v>
                </c:pt>
                <c:pt idx="1">
                  <c:v>0.24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1AE5-4197-A28D-50758FA9AD15}"/>
            </c:ext>
          </c:extLst>
        </c:ser>
        <c:ser>
          <c:idx val="2"/>
          <c:order val="2"/>
          <c:tx>
            <c:strRef>
              <c:f>'Muokkaus nyky'!$A$10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nyky'!$G$10:$G$11</c:f>
              <c:numCache>
                <c:formatCode>0</c:formatCode>
                <c:ptCount val="2"/>
                <c:pt idx="0">
                  <c:v>2173.5</c:v>
                </c:pt>
                <c:pt idx="1">
                  <c:v>976.50000000000011</c:v>
                </c:pt>
              </c:numCache>
            </c:numRef>
          </c:xVal>
          <c:yVal>
            <c:numRef>
              <c:f>'Muokkaus nyky'!$AC$10:$AC$11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nyky'!$L$10:$L$11</c:f>
              <c:numCache>
                <c:formatCode>0%</c:formatCode>
                <c:ptCount val="2"/>
                <c:pt idx="0">
                  <c:v>0.17037037037037037</c:v>
                </c:pt>
                <c:pt idx="1">
                  <c:v>0.15555555555555553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1AE5-4197-A28D-50758FA9AD15}"/>
            </c:ext>
          </c:extLst>
        </c:ser>
        <c:ser>
          <c:idx val="3"/>
          <c:order val="3"/>
          <c:tx>
            <c:strRef>
              <c:f>'Muokkaus nyky'!$A$12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nyky'!$G$12:$G$13</c:f>
              <c:numCache>
                <c:formatCode>0</c:formatCode>
                <c:ptCount val="2"/>
                <c:pt idx="0">
                  <c:v>2117.5</c:v>
                </c:pt>
                <c:pt idx="1">
                  <c:v>907.50000000000011</c:v>
                </c:pt>
              </c:numCache>
            </c:numRef>
          </c:xVal>
          <c:yVal>
            <c:numRef>
              <c:f>'Muokkaus nyky'!$AC$12:$AC$13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nyky'!$L$12:$L$13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1AE5-4197-A28D-50758FA9AD15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nyky'!$AD$17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nyky'!$AE$17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nyky'!$AF$17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1AE5-4197-A28D-50758FA9A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'Rehunkorjuu alin'!$A$6</c:f>
              <c:strCache>
                <c:ptCount val="1"/>
                <c:pt idx="0">
                  <c:v>Paalaus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DF8-4909-A124-71C29597689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DF8-4909-A124-71C29597689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DF8-4909-A124-71C2959768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DF8-4909-A124-71C2959768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DF8-4909-A124-71C2959768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DF8-4909-A124-71C2959768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DF8-4909-A124-71C2959768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DF8-4909-A124-71C2959768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DF8-4909-A124-71C2959768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DF8-4909-A124-71C29597689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DF8-4909-A124-71C29597689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DF8-4909-A124-71C29597689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F8-4909-A124-71C29597689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F8-4909-A124-71C29597689C}"/>
              </c:ext>
            </c:extLst>
          </c:dPt>
          <c:xVal>
            <c:numRef>
              <c:f>'Rehunkorjuu alin'!$G$6:$G$7</c:f>
              <c:numCache>
                <c:formatCode>0</c:formatCode>
                <c:ptCount val="2"/>
                <c:pt idx="0">
                  <c:v>1755</c:v>
                </c:pt>
                <c:pt idx="1">
                  <c:v>944.99999999999989</c:v>
                </c:pt>
              </c:numCache>
            </c:numRef>
          </c:xVal>
          <c:yVal>
            <c:numRef>
              <c:f>'Rehunkorjuu alin'!$AC$6:$AC$7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yVal>
          <c:bubbleSize>
            <c:numRef>
              <c:f>'Rehunkorjuu alin'!$L$6:$L$7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EDF8-4909-A124-71C29597689C}"/>
            </c:ext>
          </c:extLst>
        </c:ser>
        <c:ser>
          <c:idx val="1"/>
          <c:order val="1"/>
          <c:tx>
            <c:strRef>
              <c:f>'Rehunkorjuu alin'!$A$8</c:f>
              <c:strCache>
                <c:ptCount val="1"/>
                <c:pt idx="0">
                  <c:v>MF 5470 paalin kuormaus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alin'!$G$8:$G$9</c:f>
              <c:numCache>
                <c:formatCode>0</c:formatCode>
                <c:ptCount val="2"/>
                <c:pt idx="0">
                  <c:v>2040</c:v>
                </c:pt>
                <c:pt idx="1">
                  <c:v>2142</c:v>
                </c:pt>
              </c:numCache>
            </c:numRef>
          </c:xVal>
          <c:yVal>
            <c:numRef>
              <c:f>'Rehunkorjuu alin'!$AC$8:$AC$9</c:f>
              <c:numCache>
                <c:formatCode>General</c:formatCode>
                <c:ptCount val="2"/>
                <c:pt idx="0">
                  <c:v>60</c:v>
                </c:pt>
                <c:pt idx="1">
                  <c:v>140</c:v>
                </c:pt>
              </c:numCache>
            </c:numRef>
          </c:yVal>
          <c:bubbleSize>
            <c:numRef>
              <c:f>'Rehunkorjuu alin'!$L$8:$L$9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DF8-4909-A124-71C29597689C}"/>
            </c:ext>
          </c:extLst>
        </c:ser>
        <c:ser>
          <c:idx val="2"/>
          <c:order val="2"/>
          <c:tx>
            <c:strRef>
              <c:f>'Rehunkorjuu alin'!$A$10</c:f>
              <c:strCache>
                <c:ptCount val="1"/>
                <c:pt idx="0">
                  <c:v>MF 7720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alin'!$G$10:$G$11</c:f>
              <c:numCache>
                <c:formatCode>0</c:formatCode>
                <c:ptCount val="2"/>
                <c:pt idx="0">
                  <c:v>4810</c:v>
                </c:pt>
                <c:pt idx="1">
                  <c:v>1690</c:v>
                </c:pt>
              </c:numCache>
            </c:numRef>
          </c:xVal>
          <c:yVal>
            <c:numRef>
              <c:f>'Rehunkorjuu alin'!$AC$10:$AC$11</c:f>
              <c:numCache>
                <c:formatCode>General</c:formatCode>
                <c:ptCount val="2"/>
                <c:pt idx="0">
                  <c:v>120</c:v>
                </c:pt>
                <c:pt idx="1">
                  <c:v>60</c:v>
                </c:pt>
              </c:numCache>
            </c:numRef>
          </c:yVal>
          <c:bubbleSize>
            <c:numRef>
              <c:f>'Rehunkorjuu alin'!$L$10:$L$11</c:f>
              <c:numCache>
                <c:formatCode>0%</c:formatCode>
                <c:ptCount val="2"/>
                <c:pt idx="0">
                  <c:v>5.7500000000000002E-2</c:v>
                </c:pt>
                <c:pt idx="1">
                  <c:v>5.2499999999999998E-2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EDF8-4909-A124-71C29597689C}"/>
            </c:ext>
          </c:extLst>
        </c:ser>
        <c:ser>
          <c:idx val="3"/>
          <c:order val="3"/>
          <c:tx>
            <c:strRef>
              <c:f>'Rehunkorjuu alin'!$A$12</c:f>
              <c:strCache>
                <c:ptCount val="1"/>
                <c:pt idx="0">
                  <c:v>Noukinvaunu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'Rehunkorjuu alin'!$G$12:$G$13</c:f>
              <c:numCache>
                <c:formatCode>0</c:formatCode>
                <c:ptCount val="2"/>
                <c:pt idx="0">
                  <c:v>4410</c:v>
                </c:pt>
                <c:pt idx="1">
                  <c:v>4590</c:v>
                </c:pt>
              </c:numCache>
            </c:numRef>
          </c:xVal>
          <c:yVal>
            <c:numRef>
              <c:f>'Rehunkorjuu alin'!$AC$12:$AC$13</c:f>
              <c:numCache>
                <c:formatCode>General</c:formatCode>
                <c:ptCount val="2"/>
                <c:pt idx="0">
                  <c:v>110.00000000000001</c:v>
                </c:pt>
                <c:pt idx="1">
                  <c:v>110.00000000000001</c:v>
                </c:pt>
              </c:numCache>
            </c:numRef>
          </c:yVal>
          <c:bubbleSize>
            <c:numRef>
              <c:f>'Rehunkorjuu alin'!$L$12:$L$13</c:f>
              <c:numCache>
                <c:formatCode>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EDF8-4909-A124-71C29597689C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'Rehunkorjuu alin'!$AD$17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'Rehunkorjuu alin'!$AE$17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'Rehunkorjuu alin'!$AF$17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EDF8-4909-A124-71C29597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'Rehunkorjuu alin'!$A$6</c:f>
              <c:strCache>
                <c:ptCount val="1"/>
                <c:pt idx="0">
                  <c:v>Paalaus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AE-46B2-942E-D3529EA7EA7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AE-46B2-942E-D3529EA7EA7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8AE-46B2-942E-D3529EA7EA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8AE-46B2-942E-D3529EA7EA7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8AE-46B2-942E-D3529EA7EA7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AE-46B2-942E-D3529EA7EA7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8AE-46B2-942E-D3529EA7EA7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8AE-46B2-942E-D3529EA7EA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8AE-46B2-942E-D3529EA7EA7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8AE-46B2-942E-D3529EA7EA7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8AE-46B2-942E-D3529EA7EA7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8AE-46B2-942E-D3529EA7EA7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8AE-46B2-942E-D3529EA7EA7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8AE-46B2-942E-D3529EA7EA76}"/>
              </c:ext>
            </c:extLst>
          </c:dPt>
          <c:xVal>
            <c:numRef>
              <c:f>'Rehunkorjuu alin'!$G$6:$G$7</c:f>
              <c:numCache>
                <c:formatCode>0</c:formatCode>
                <c:ptCount val="2"/>
                <c:pt idx="0">
                  <c:v>1755</c:v>
                </c:pt>
                <c:pt idx="1">
                  <c:v>944.99999999999989</c:v>
                </c:pt>
              </c:numCache>
            </c:numRef>
          </c:xVal>
          <c:yVal>
            <c:numRef>
              <c:f>'Rehunkorjuu alin'!$AC$6:$AC$7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yVal>
          <c:bubbleSize>
            <c:numRef>
              <c:f>'Rehunkorjuu alin'!$L$6:$L$7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88AE-46B2-942E-D3529EA7EA76}"/>
            </c:ext>
          </c:extLst>
        </c:ser>
        <c:ser>
          <c:idx val="1"/>
          <c:order val="1"/>
          <c:tx>
            <c:strRef>
              <c:f>'Rehunkorjuu alin'!$A$8</c:f>
              <c:strCache>
                <c:ptCount val="1"/>
                <c:pt idx="0">
                  <c:v>MF 5470 paalin kuormaus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alin'!$G$8:$G$9</c:f>
              <c:numCache>
                <c:formatCode>0</c:formatCode>
                <c:ptCount val="2"/>
                <c:pt idx="0">
                  <c:v>2040</c:v>
                </c:pt>
                <c:pt idx="1">
                  <c:v>2142</c:v>
                </c:pt>
              </c:numCache>
            </c:numRef>
          </c:xVal>
          <c:yVal>
            <c:numRef>
              <c:f>'Rehunkorjuu alin'!$AC$8:$AC$9</c:f>
              <c:numCache>
                <c:formatCode>General</c:formatCode>
                <c:ptCount val="2"/>
                <c:pt idx="0">
                  <c:v>60</c:v>
                </c:pt>
                <c:pt idx="1">
                  <c:v>140</c:v>
                </c:pt>
              </c:numCache>
            </c:numRef>
          </c:yVal>
          <c:bubbleSize>
            <c:numRef>
              <c:f>'Rehunkorjuu alin'!$L$8:$L$9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88AE-46B2-942E-D3529EA7EA76}"/>
            </c:ext>
          </c:extLst>
        </c:ser>
        <c:ser>
          <c:idx val="2"/>
          <c:order val="2"/>
          <c:tx>
            <c:strRef>
              <c:f>'Rehunkorjuu alin'!$A$10</c:f>
              <c:strCache>
                <c:ptCount val="1"/>
                <c:pt idx="0">
                  <c:v>MF 7720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alin'!$G$10:$G$11</c:f>
              <c:numCache>
                <c:formatCode>0</c:formatCode>
                <c:ptCount val="2"/>
                <c:pt idx="0">
                  <c:v>4810</c:v>
                </c:pt>
                <c:pt idx="1">
                  <c:v>1690</c:v>
                </c:pt>
              </c:numCache>
            </c:numRef>
          </c:xVal>
          <c:yVal>
            <c:numRef>
              <c:f>'Rehunkorjuu alin'!$AC$10:$AC$11</c:f>
              <c:numCache>
                <c:formatCode>General</c:formatCode>
                <c:ptCount val="2"/>
                <c:pt idx="0">
                  <c:v>120</c:v>
                </c:pt>
                <c:pt idx="1">
                  <c:v>60</c:v>
                </c:pt>
              </c:numCache>
            </c:numRef>
          </c:yVal>
          <c:bubbleSize>
            <c:numRef>
              <c:f>'Rehunkorjuu alin'!$L$10:$L$11</c:f>
              <c:numCache>
                <c:formatCode>0%</c:formatCode>
                <c:ptCount val="2"/>
                <c:pt idx="0">
                  <c:v>5.7500000000000002E-2</c:v>
                </c:pt>
                <c:pt idx="1">
                  <c:v>5.2499999999999998E-2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88AE-46B2-942E-D3529EA7EA76}"/>
            </c:ext>
          </c:extLst>
        </c:ser>
        <c:ser>
          <c:idx val="3"/>
          <c:order val="3"/>
          <c:tx>
            <c:strRef>
              <c:f>'Rehunkorjuu alin'!$A$12</c:f>
              <c:strCache>
                <c:ptCount val="1"/>
                <c:pt idx="0">
                  <c:v>Noukinvaunu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'Rehunkorjuu alin'!$G$12:$G$13</c:f>
              <c:numCache>
                <c:formatCode>0</c:formatCode>
                <c:ptCount val="2"/>
                <c:pt idx="0">
                  <c:v>4410</c:v>
                </c:pt>
                <c:pt idx="1">
                  <c:v>4590</c:v>
                </c:pt>
              </c:numCache>
            </c:numRef>
          </c:xVal>
          <c:yVal>
            <c:numRef>
              <c:f>'Rehunkorjuu alin'!$AC$12:$AC$13</c:f>
              <c:numCache>
                <c:formatCode>General</c:formatCode>
                <c:ptCount val="2"/>
                <c:pt idx="0">
                  <c:v>110.00000000000001</c:v>
                </c:pt>
                <c:pt idx="1">
                  <c:v>110.00000000000001</c:v>
                </c:pt>
              </c:numCache>
            </c:numRef>
          </c:yVal>
          <c:bubbleSize>
            <c:numRef>
              <c:f>'Rehunkorjuu alin'!$L$12:$L$13</c:f>
              <c:numCache>
                <c:formatCode>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88AE-46B2-942E-D3529EA7EA76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'Rehunkorjuu alin'!$AD$17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'Rehunkorjuu alin'!$AE$17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'Rehunkorjuu alin'!$AF$17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88AE-46B2-942E-D3529EA7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'Rehunkorjuu alin'!$A$6</c:f>
              <c:strCache>
                <c:ptCount val="1"/>
                <c:pt idx="0">
                  <c:v>Paalaus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70-46E7-BB66-996BC5885B3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70-46E7-BB66-996BC5885B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70-46E7-BB66-996BC5885B3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70-46E7-BB66-996BC5885B3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70-46E7-BB66-996BC5885B3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570-46E7-BB66-996BC5885B3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570-46E7-BB66-996BC5885B3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570-46E7-BB66-996BC5885B3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570-46E7-BB66-996BC5885B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570-46E7-BB66-996BC5885B3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570-46E7-BB66-996BC5885B3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570-46E7-BB66-996BC5885B3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570-46E7-BB66-996BC5885B3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570-46E7-BB66-996BC5885B31}"/>
              </c:ext>
            </c:extLst>
          </c:dPt>
          <c:xVal>
            <c:numRef>
              <c:f>'Rehunkorjuu alin'!$G$6:$G$7</c:f>
              <c:numCache>
                <c:formatCode>0</c:formatCode>
                <c:ptCount val="2"/>
                <c:pt idx="0">
                  <c:v>1755</c:v>
                </c:pt>
                <c:pt idx="1">
                  <c:v>944.99999999999989</c:v>
                </c:pt>
              </c:numCache>
            </c:numRef>
          </c:xVal>
          <c:yVal>
            <c:numRef>
              <c:f>'Rehunkorjuu alin'!$AC$6:$AC$7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yVal>
          <c:bubbleSize>
            <c:numRef>
              <c:f>'Rehunkorjuu alin'!$L$6:$L$7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B570-46E7-BB66-996BC5885B31}"/>
            </c:ext>
          </c:extLst>
        </c:ser>
        <c:ser>
          <c:idx val="1"/>
          <c:order val="1"/>
          <c:tx>
            <c:strRef>
              <c:f>'Rehunkorjuu alin'!$A$8</c:f>
              <c:strCache>
                <c:ptCount val="1"/>
                <c:pt idx="0">
                  <c:v>MF 5470 paalin kuormaus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alin'!$G$8:$G$9</c:f>
              <c:numCache>
                <c:formatCode>0</c:formatCode>
                <c:ptCount val="2"/>
                <c:pt idx="0">
                  <c:v>2040</c:v>
                </c:pt>
                <c:pt idx="1">
                  <c:v>2142</c:v>
                </c:pt>
              </c:numCache>
            </c:numRef>
          </c:xVal>
          <c:yVal>
            <c:numRef>
              <c:f>'Rehunkorjuu alin'!$AC$8:$AC$9</c:f>
              <c:numCache>
                <c:formatCode>General</c:formatCode>
                <c:ptCount val="2"/>
                <c:pt idx="0">
                  <c:v>60</c:v>
                </c:pt>
                <c:pt idx="1">
                  <c:v>140</c:v>
                </c:pt>
              </c:numCache>
            </c:numRef>
          </c:yVal>
          <c:bubbleSize>
            <c:numRef>
              <c:f>'Rehunkorjuu alin'!$L$8:$L$9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B570-46E7-BB66-996BC5885B31}"/>
            </c:ext>
          </c:extLst>
        </c:ser>
        <c:ser>
          <c:idx val="2"/>
          <c:order val="2"/>
          <c:tx>
            <c:strRef>
              <c:f>'Rehunkorjuu alin'!$A$10</c:f>
              <c:strCache>
                <c:ptCount val="1"/>
                <c:pt idx="0">
                  <c:v>MF 7720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alin'!$G$10:$G$11</c:f>
              <c:numCache>
                <c:formatCode>0</c:formatCode>
                <c:ptCount val="2"/>
                <c:pt idx="0">
                  <c:v>4810</c:v>
                </c:pt>
                <c:pt idx="1">
                  <c:v>1690</c:v>
                </c:pt>
              </c:numCache>
            </c:numRef>
          </c:xVal>
          <c:yVal>
            <c:numRef>
              <c:f>'Rehunkorjuu alin'!$AC$10:$AC$11</c:f>
              <c:numCache>
                <c:formatCode>General</c:formatCode>
                <c:ptCount val="2"/>
                <c:pt idx="0">
                  <c:v>120</c:v>
                </c:pt>
                <c:pt idx="1">
                  <c:v>60</c:v>
                </c:pt>
              </c:numCache>
            </c:numRef>
          </c:yVal>
          <c:bubbleSize>
            <c:numRef>
              <c:f>'Rehunkorjuu alin'!$L$10:$L$11</c:f>
              <c:numCache>
                <c:formatCode>0%</c:formatCode>
                <c:ptCount val="2"/>
                <c:pt idx="0">
                  <c:v>5.7500000000000002E-2</c:v>
                </c:pt>
                <c:pt idx="1">
                  <c:v>5.2499999999999998E-2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B570-46E7-BB66-996BC5885B31}"/>
            </c:ext>
          </c:extLst>
        </c:ser>
        <c:ser>
          <c:idx val="3"/>
          <c:order val="3"/>
          <c:tx>
            <c:strRef>
              <c:f>'Rehunkorjuu alin'!$A$12</c:f>
              <c:strCache>
                <c:ptCount val="1"/>
                <c:pt idx="0">
                  <c:v>Noukinvaunu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'Rehunkorjuu alin'!$G$12:$G$13</c:f>
              <c:numCache>
                <c:formatCode>0</c:formatCode>
                <c:ptCount val="2"/>
                <c:pt idx="0">
                  <c:v>4410</c:v>
                </c:pt>
                <c:pt idx="1">
                  <c:v>4590</c:v>
                </c:pt>
              </c:numCache>
            </c:numRef>
          </c:xVal>
          <c:yVal>
            <c:numRef>
              <c:f>'Rehunkorjuu alin'!$AC$12:$AC$13</c:f>
              <c:numCache>
                <c:formatCode>General</c:formatCode>
                <c:ptCount val="2"/>
                <c:pt idx="0">
                  <c:v>110.00000000000001</c:v>
                </c:pt>
                <c:pt idx="1">
                  <c:v>110.00000000000001</c:v>
                </c:pt>
              </c:numCache>
            </c:numRef>
          </c:yVal>
          <c:bubbleSize>
            <c:numRef>
              <c:f>'Rehunkorjuu alin'!$L$12:$L$13</c:f>
              <c:numCache>
                <c:formatCode>0%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B570-46E7-BB66-996BC5885B31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'Rehunkorjuu alin'!$AD$17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'Rehunkorjuu alin'!$AE$17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'Rehunkorjuu alin'!$AF$17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B570-46E7-BB66-996BC5885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Nykytila!$A$6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A05-4394-AAF1-AE824D709DA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05-4394-AAF1-AE824D709DA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A05-4394-AAF1-AE824D709DA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05-4394-AAF1-AE824D709DA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A05-4394-AAF1-AE824D709DA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A05-4394-AAF1-AE824D709DA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A05-4394-AAF1-AE824D709DA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A05-4394-AAF1-AE824D709DA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A05-4394-AAF1-AE824D709DA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A05-4394-AAF1-AE824D709D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A05-4394-AAF1-AE824D709DA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A05-4394-AAF1-AE824D709DA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A05-4394-AAF1-AE824D709D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A05-4394-AAF1-AE824D709DAA}"/>
              </c:ext>
            </c:extLst>
          </c:dPt>
          <c:xVal>
            <c:numRef>
              <c:f>Nykytila!$G$6:$G$7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EA05-4394-AAF1-AE824D709DAA}"/>
            </c:ext>
          </c:extLst>
        </c:ser>
        <c:ser>
          <c:idx val="1"/>
          <c:order val="1"/>
          <c:tx>
            <c:strRef>
              <c:f>Nykytila!$A$8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Nykytila!$G$8:$G$9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A05-4394-AAF1-AE824D709DAA}"/>
            </c:ext>
          </c:extLst>
        </c:ser>
        <c:ser>
          <c:idx val="2"/>
          <c:order val="2"/>
          <c:tx>
            <c:strRef>
              <c:f>Nykytila!$A$10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Nykytila!$G$10:$G$11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EA05-4394-AAF1-AE824D709DAA}"/>
            </c:ext>
          </c:extLst>
        </c:ser>
        <c:ser>
          <c:idx val="3"/>
          <c:order val="3"/>
          <c:tx>
            <c:strRef>
              <c:f>Nykytila!$A$12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Nykytila!$G$12:$G$13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EA05-4394-AAF1-AE824D709DAA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Nykytila!$AD$17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Nykytila!$AE$17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Nykytila!$AF$17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EA05-4394-AAF1-AE824D70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Nykytila!$A$6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298-4766-8710-2E00148E0F7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298-4766-8710-2E00148E0F7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298-4766-8710-2E00148E0F7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298-4766-8710-2E00148E0F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298-4766-8710-2E00148E0F7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298-4766-8710-2E00148E0F7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298-4766-8710-2E00148E0F7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298-4766-8710-2E00148E0F7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298-4766-8710-2E00148E0F7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298-4766-8710-2E00148E0F7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298-4766-8710-2E00148E0F7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298-4766-8710-2E00148E0F7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298-4766-8710-2E00148E0F7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298-4766-8710-2E00148E0F75}"/>
              </c:ext>
            </c:extLst>
          </c:dPt>
          <c:xVal>
            <c:numRef>
              <c:f>Nykytila!$G$6:$G$7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E298-4766-8710-2E00148E0F75}"/>
            </c:ext>
          </c:extLst>
        </c:ser>
        <c:ser>
          <c:idx val="1"/>
          <c:order val="1"/>
          <c:tx>
            <c:strRef>
              <c:f>Nykytila!$A$8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Nykytila!$G$8:$G$9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298-4766-8710-2E00148E0F75}"/>
            </c:ext>
          </c:extLst>
        </c:ser>
        <c:ser>
          <c:idx val="2"/>
          <c:order val="2"/>
          <c:tx>
            <c:strRef>
              <c:f>Nykytila!$A$10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Nykytila!$G$10:$G$11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E298-4766-8710-2E00148E0F75}"/>
            </c:ext>
          </c:extLst>
        </c:ser>
        <c:ser>
          <c:idx val="3"/>
          <c:order val="3"/>
          <c:tx>
            <c:strRef>
              <c:f>Nykytila!$A$12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Nykytila!$G$12:$G$13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E298-4766-8710-2E00148E0F75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Nykytila!$AD$17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Nykytila!$AE$17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Nykytila!$AF$17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E298-4766-8710-2E00148E0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Nykytila!$A$6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92-47F1-B9D3-2A89DC108C6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992-47F1-B9D3-2A89DC108C6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992-47F1-B9D3-2A89DC108C6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92-47F1-B9D3-2A89DC108C6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992-47F1-B9D3-2A89DC108C6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92-47F1-B9D3-2A89DC108C6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92-47F1-B9D3-2A89DC108C6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992-47F1-B9D3-2A89DC108C6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992-47F1-B9D3-2A89DC108C6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992-47F1-B9D3-2A89DC108C6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992-47F1-B9D3-2A89DC108C6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992-47F1-B9D3-2A89DC108C6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992-47F1-B9D3-2A89DC108C6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992-47F1-B9D3-2A89DC108C62}"/>
              </c:ext>
            </c:extLst>
          </c:dPt>
          <c:xVal>
            <c:numRef>
              <c:f>Nykytila!$G$6:$G$7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Nykytila!$AC$6:$AC$7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Nykytila!$L$6:$L$7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E992-47F1-B9D3-2A89DC108C62}"/>
            </c:ext>
          </c:extLst>
        </c:ser>
        <c:ser>
          <c:idx val="1"/>
          <c:order val="1"/>
          <c:tx>
            <c:strRef>
              <c:f>Nykytila!$A$8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Nykytila!$G$8:$G$9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Nykytila!$AC$8:$AC$9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Nykytila!$L$8:$L$9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992-47F1-B9D3-2A89DC108C62}"/>
            </c:ext>
          </c:extLst>
        </c:ser>
        <c:ser>
          <c:idx val="2"/>
          <c:order val="2"/>
          <c:tx>
            <c:strRef>
              <c:f>Nykytila!$A$10</c:f>
              <c:strCache>
                <c:ptCount val="1"/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Nykytila!$G$10:$G$11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Nykytila!$AC$10:$AC$11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Nykytila!$L$10:$L$11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E992-47F1-B9D3-2A89DC108C62}"/>
            </c:ext>
          </c:extLst>
        </c:ser>
        <c:ser>
          <c:idx val="3"/>
          <c:order val="3"/>
          <c:tx>
            <c:strRef>
              <c:f>Nykytila!$A$12</c:f>
              <c:strCache>
                <c:ptCount val="1"/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Nykytila!$G$12:$G$13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Nykytila!$AC$12:$AC$13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bubbleSize>
            <c:numRef>
              <c:f>Nykytila!$L$12:$L$13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E992-47F1-B9D3-2A89DC108C62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Nykytila!$AD$17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Nykytila!$AE$17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Nykytila!$AF$17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E992-47F1-B9D3-2A89DC108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jpeg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jpeg"/><Relationship Id="rId4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image" Target="../media/image1.jpeg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196850</xdr:colOff>
      <xdr:row>0</xdr:row>
      <xdr:rowOff>92075</xdr:rowOff>
    </xdr:from>
    <xdr:to>
      <xdr:col>9</xdr:col>
      <xdr:colOff>186146</xdr:colOff>
      <xdr:row>2</xdr:row>
      <xdr:rowOff>129353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7050" y="92075"/>
          <a:ext cx="1291046" cy="430978"/>
        </a:xfrm>
        <a:prstGeom prst="rect">
          <a:avLst/>
        </a:prstGeom>
      </xdr:spPr>
    </xdr:pic>
    <xdr:clientData/>
  </xdr:twoCellAnchor>
  <xdr:twoCellAnchor>
    <xdr:from>
      <xdr:col>13</xdr:col>
      <xdr:colOff>71120</xdr:colOff>
      <xdr:row>2</xdr:row>
      <xdr:rowOff>9842</xdr:rowOff>
    </xdr:from>
    <xdr:to>
      <xdr:col>20</xdr:col>
      <xdr:colOff>356870</xdr:colOff>
      <xdr:row>21</xdr:row>
      <xdr:rowOff>19050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405130</xdr:colOff>
      <xdr:row>2</xdr:row>
      <xdr:rowOff>8255</xdr:rowOff>
    </xdr:from>
    <xdr:to>
      <xdr:col>29</xdr:col>
      <xdr:colOff>22225</xdr:colOff>
      <xdr:row>21</xdr:row>
      <xdr:rowOff>31750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78105</xdr:colOff>
      <xdr:row>20</xdr:row>
      <xdr:rowOff>150495</xdr:rowOff>
    </xdr:from>
    <xdr:to>
      <xdr:col>20</xdr:col>
      <xdr:colOff>382905</xdr:colOff>
      <xdr:row>39</xdr:row>
      <xdr:rowOff>145733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926124</xdr:colOff>
      <xdr:row>0</xdr:row>
      <xdr:rowOff>49091</xdr:rowOff>
    </xdr:from>
    <xdr:to>
      <xdr:col>9</xdr:col>
      <xdr:colOff>13232</xdr:colOff>
      <xdr:row>2</xdr:row>
      <xdr:rowOff>86369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8355" y="49091"/>
          <a:ext cx="1291046" cy="435863"/>
        </a:xfrm>
        <a:prstGeom prst="rect">
          <a:avLst/>
        </a:prstGeom>
      </xdr:spPr>
    </xdr:pic>
    <xdr:clientData/>
  </xdr:twoCellAnchor>
  <xdr:twoCellAnchor>
    <xdr:from>
      <xdr:col>13</xdr:col>
      <xdr:colOff>29601</xdr:colOff>
      <xdr:row>1</xdr:row>
      <xdr:rowOff>265308</xdr:rowOff>
    </xdr:from>
    <xdr:to>
      <xdr:col>20</xdr:col>
      <xdr:colOff>315351</xdr:colOff>
      <xdr:row>21</xdr:row>
      <xdr:rowOff>10258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380707</xdr:colOff>
      <xdr:row>1</xdr:row>
      <xdr:rowOff>264209</xdr:rowOff>
    </xdr:from>
    <xdr:to>
      <xdr:col>28</xdr:col>
      <xdr:colOff>513618</xdr:colOff>
      <xdr:row>21</xdr:row>
      <xdr:rowOff>23446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48798</xdr:colOff>
      <xdr:row>21</xdr:row>
      <xdr:rowOff>27402</xdr:rowOff>
    </xdr:from>
    <xdr:to>
      <xdr:col>20</xdr:col>
      <xdr:colOff>353598</xdr:colOff>
      <xdr:row>40</xdr:row>
      <xdr:rowOff>22640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580292</xdr:colOff>
      <xdr:row>0</xdr:row>
      <xdr:rowOff>107706</xdr:rowOff>
    </xdr:from>
    <xdr:to>
      <xdr:col>9</xdr:col>
      <xdr:colOff>19091</xdr:colOff>
      <xdr:row>2</xdr:row>
      <xdr:rowOff>144984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8707" y="107706"/>
          <a:ext cx="1291046" cy="435863"/>
        </a:xfrm>
        <a:prstGeom prst="rect">
          <a:avLst/>
        </a:prstGeom>
      </xdr:spPr>
    </xdr:pic>
    <xdr:clientData/>
  </xdr:twoCellAnchor>
  <xdr:twoCellAnchor>
    <xdr:from>
      <xdr:col>13</xdr:col>
      <xdr:colOff>29601</xdr:colOff>
      <xdr:row>2</xdr:row>
      <xdr:rowOff>19123</xdr:rowOff>
    </xdr:from>
    <xdr:to>
      <xdr:col>20</xdr:col>
      <xdr:colOff>315351</xdr:colOff>
      <xdr:row>21</xdr:row>
      <xdr:rowOff>33704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410015</xdr:colOff>
      <xdr:row>2</xdr:row>
      <xdr:rowOff>23885</xdr:rowOff>
    </xdr:from>
    <xdr:to>
      <xdr:col>29</xdr:col>
      <xdr:colOff>27110</xdr:colOff>
      <xdr:row>21</xdr:row>
      <xdr:rowOff>52753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42936</xdr:colOff>
      <xdr:row>21</xdr:row>
      <xdr:rowOff>50849</xdr:rowOff>
    </xdr:from>
    <xdr:to>
      <xdr:col>20</xdr:col>
      <xdr:colOff>347736</xdr:colOff>
      <xdr:row>40</xdr:row>
      <xdr:rowOff>46087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580293</xdr:colOff>
      <xdr:row>0</xdr:row>
      <xdr:rowOff>78399</xdr:rowOff>
    </xdr:from>
    <xdr:to>
      <xdr:col>9</xdr:col>
      <xdr:colOff>19092</xdr:colOff>
      <xdr:row>2</xdr:row>
      <xdr:rowOff>115677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8708" y="78399"/>
          <a:ext cx="1291046" cy="435863"/>
        </a:xfrm>
        <a:prstGeom prst="rect">
          <a:avLst/>
        </a:prstGeom>
      </xdr:spPr>
    </xdr:pic>
    <xdr:clientData/>
  </xdr:twoCellAnchor>
  <xdr:twoCellAnchor>
    <xdr:from>
      <xdr:col>13</xdr:col>
      <xdr:colOff>41324</xdr:colOff>
      <xdr:row>2</xdr:row>
      <xdr:rowOff>19123</xdr:rowOff>
    </xdr:from>
    <xdr:to>
      <xdr:col>20</xdr:col>
      <xdr:colOff>327074</xdr:colOff>
      <xdr:row>21</xdr:row>
      <xdr:rowOff>33704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404154</xdr:colOff>
      <xdr:row>2</xdr:row>
      <xdr:rowOff>12163</xdr:rowOff>
    </xdr:from>
    <xdr:to>
      <xdr:col>29</xdr:col>
      <xdr:colOff>21249</xdr:colOff>
      <xdr:row>21</xdr:row>
      <xdr:rowOff>41031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42936</xdr:colOff>
      <xdr:row>21</xdr:row>
      <xdr:rowOff>68433</xdr:rowOff>
    </xdr:from>
    <xdr:to>
      <xdr:col>20</xdr:col>
      <xdr:colOff>347736</xdr:colOff>
      <xdr:row>40</xdr:row>
      <xdr:rowOff>63671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574431</xdr:colOff>
      <xdr:row>0</xdr:row>
      <xdr:rowOff>78398</xdr:rowOff>
    </xdr:from>
    <xdr:to>
      <xdr:col>9</xdr:col>
      <xdr:colOff>13230</xdr:colOff>
      <xdr:row>2</xdr:row>
      <xdr:rowOff>115676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2846" y="78398"/>
          <a:ext cx="1291046" cy="435863"/>
        </a:xfrm>
        <a:prstGeom prst="rect">
          <a:avLst/>
        </a:prstGeom>
      </xdr:spPr>
    </xdr:pic>
    <xdr:clientData/>
  </xdr:twoCellAnchor>
  <xdr:twoCellAnchor>
    <xdr:from>
      <xdr:col>12</xdr:col>
      <xdr:colOff>310955</xdr:colOff>
      <xdr:row>2</xdr:row>
      <xdr:rowOff>19122</xdr:rowOff>
    </xdr:from>
    <xdr:to>
      <xdr:col>20</xdr:col>
      <xdr:colOff>262597</xdr:colOff>
      <xdr:row>21</xdr:row>
      <xdr:rowOff>33703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380707</xdr:colOff>
      <xdr:row>2</xdr:row>
      <xdr:rowOff>29747</xdr:rowOff>
    </xdr:from>
    <xdr:to>
      <xdr:col>28</xdr:col>
      <xdr:colOff>513617</xdr:colOff>
      <xdr:row>21</xdr:row>
      <xdr:rowOff>58615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330152</xdr:colOff>
      <xdr:row>21</xdr:row>
      <xdr:rowOff>39126</xdr:rowOff>
    </xdr:from>
    <xdr:to>
      <xdr:col>20</xdr:col>
      <xdr:colOff>300844</xdr:colOff>
      <xdr:row>40</xdr:row>
      <xdr:rowOff>34364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562708</xdr:colOff>
      <xdr:row>0</xdr:row>
      <xdr:rowOff>78399</xdr:rowOff>
    </xdr:from>
    <xdr:to>
      <xdr:col>9</xdr:col>
      <xdr:colOff>1507</xdr:colOff>
      <xdr:row>2</xdr:row>
      <xdr:rowOff>115677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123" y="78399"/>
          <a:ext cx="1291046" cy="435863"/>
        </a:xfrm>
        <a:prstGeom prst="rect">
          <a:avLst/>
        </a:prstGeom>
      </xdr:spPr>
    </xdr:pic>
    <xdr:clientData/>
  </xdr:twoCellAnchor>
  <xdr:twoCellAnchor>
    <xdr:from>
      <xdr:col>12</xdr:col>
      <xdr:colOff>328540</xdr:colOff>
      <xdr:row>1</xdr:row>
      <xdr:rowOff>265307</xdr:rowOff>
    </xdr:from>
    <xdr:to>
      <xdr:col>20</xdr:col>
      <xdr:colOff>280182</xdr:colOff>
      <xdr:row>21</xdr:row>
      <xdr:rowOff>10257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374845</xdr:colOff>
      <xdr:row>1</xdr:row>
      <xdr:rowOff>264209</xdr:rowOff>
    </xdr:from>
    <xdr:to>
      <xdr:col>28</xdr:col>
      <xdr:colOff>507755</xdr:colOff>
      <xdr:row>21</xdr:row>
      <xdr:rowOff>23446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277397</xdr:colOff>
      <xdr:row>21</xdr:row>
      <xdr:rowOff>33264</xdr:rowOff>
    </xdr:from>
    <xdr:to>
      <xdr:col>20</xdr:col>
      <xdr:colOff>248089</xdr:colOff>
      <xdr:row>40</xdr:row>
      <xdr:rowOff>28502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592016</xdr:colOff>
      <xdr:row>0</xdr:row>
      <xdr:rowOff>72537</xdr:rowOff>
    </xdr:from>
    <xdr:to>
      <xdr:col>9</xdr:col>
      <xdr:colOff>30815</xdr:colOff>
      <xdr:row>2</xdr:row>
      <xdr:rowOff>109815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0431" y="72537"/>
          <a:ext cx="1291046" cy="435863"/>
        </a:xfrm>
        <a:prstGeom prst="rect">
          <a:avLst/>
        </a:prstGeom>
      </xdr:spPr>
    </xdr:pic>
    <xdr:clientData/>
  </xdr:twoCellAnchor>
  <xdr:twoCellAnchor>
    <xdr:from>
      <xdr:col>13</xdr:col>
      <xdr:colOff>12017</xdr:colOff>
      <xdr:row>2</xdr:row>
      <xdr:rowOff>1538</xdr:rowOff>
    </xdr:from>
    <xdr:to>
      <xdr:col>20</xdr:col>
      <xdr:colOff>297767</xdr:colOff>
      <xdr:row>21</xdr:row>
      <xdr:rowOff>16119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380707</xdr:colOff>
      <xdr:row>2</xdr:row>
      <xdr:rowOff>439</xdr:rowOff>
    </xdr:from>
    <xdr:to>
      <xdr:col>28</xdr:col>
      <xdr:colOff>513617</xdr:colOff>
      <xdr:row>21</xdr:row>
      <xdr:rowOff>29307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19490</xdr:colOff>
      <xdr:row>21</xdr:row>
      <xdr:rowOff>33264</xdr:rowOff>
    </xdr:from>
    <xdr:to>
      <xdr:col>20</xdr:col>
      <xdr:colOff>324290</xdr:colOff>
      <xdr:row>40</xdr:row>
      <xdr:rowOff>28502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568569</xdr:colOff>
      <xdr:row>0</xdr:row>
      <xdr:rowOff>66675</xdr:rowOff>
    </xdr:from>
    <xdr:to>
      <xdr:col>9</xdr:col>
      <xdr:colOff>7368</xdr:colOff>
      <xdr:row>2</xdr:row>
      <xdr:rowOff>103953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6984" y="66675"/>
          <a:ext cx="1291046" cy="435863"/>
        </a:xfrm>
        <a:prstGeom prst="rect">
          <a:avLst/>
        </a:prstGeom>
      </xdr:spPr>
    </xdr:pic>
    <xdr:clientData/>
  </xdr:twoCellAnchor>
  <xdr:twoCellAnchor>
    <xdr:from>
      <xdr:col>13</xdr:col>
      <xdr:colOff>293</xdr:colOff>
      <xdr:row>2</xdr:row>
      <xdr:rowOff>13261</xdr:rowOff>
    </xdr:from>
    <xdr:to>
      <xdr:col>20</xdr:col>
      <xdr:colOff>286043</xdr:colOff>
      <xdr:row>21</xdr:row>
      <xdr:rowOff>27842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386569</xdr:colOff>
      <xdr:row>2</xdr:row>
      <xdr:rowOff>6301</xdr:rowOff>
    </xdr:from>
    <xdr:to>
      <xdr:col>29</xdr:col>
      <xdr:colOff>3664</xdr:colOff>
      <xdr:row>21</xdr:row>
      <xdr:rowOff>35169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1905</xdr:colOff>
      <xdr:row>21</xdr:row>
      <xdr:rowOff>50849</xdr:rowOff>
    </xdr:from>
    <xdr:to>
      <xdr:col>20</xdr:col>
      <xdr:colOff>306705</xdr:colOff>
      <xdr:row>40</xdr:row>
      <xdr:rowOff>46087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raportti-miten-valtan-maan-tiivistymisen-maatalousrenkaiden-avulla" TargetMode="External"/><Relationship Id="rId2" Type="http://schemas.openxmlformats.org/officeDocument/2006/relationships/hyperlink" Target="http://www.maan-kasvukunto.fi/" TargetMode="External"/><Relationship Id="rId1" Type="http://schemas.openxmlformats.org/officeDocument/2006/relationships/hyperlink" Target="https://konedata.net/traktorit/massey-ferguson/massey-ferguson-5425-5480-2007-13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helsinki.fi/fi/ruralia-instituutti/koulutus/maan-kasvukunto/laskurit-maan-tiivistymisriskien-maarittamise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tabSelected="1" zoomScale="120" zoomScaleNormal="120" workbookViewId="0">
      <selection activeCell="D20" sqref="D20"/>
    </sheetView>
  </sheetViews>
  <sheetFormatPr defaultRowHeight="14.4" x14ac:dyDescent="0.3"/>
  <cols>
    <col min="1" max="1" width="17.109375" customWidth="1"/>
    <col min="2" max="2" width="9.5546875" customWidth="1"/>
    <col min="3" max="3" width="6.21875" customWidth="1"/>
    <col min="4" max="4" width="8" customWidth="1"/>
    <col min="5" max="5" width="8.33203125" customWidth="1"/>
    <col min="6" max="6" width="10.33203125" customWidth="1"/>
    <col min="7" max="7" width="10.44140625" customWidth="1"/>
    <col min="8" max="8" width="8.88671875" customWidth="1"/>
    <col min="9" max="9" width="19" customWidth="1"/>
    <col min="10" max="10" width="10" customWidth="1"/>
    <col min="11" max="11" width="10.21875" customWidth="1"/>
    <col min="12" max="12" width="7.4414062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126</v>
      </c>
      <c r="N2" s="50" t="s">
        <v>127</v>
      </c>
      <c r="O2" s="50"/>
    </row>
    <row r="3" spans="1:32" x14ac:dyDescent="0.3">
      <c r="A3" s="19" t="s">
        <v>23</v>
      </c>
      <c r="B3" s="35" t="s">
        <v>40</v>
      </c>
      <c r="C3" s="20"/>
      <c r="E3" s="19" t="s">
        <v>25</v>
      </c>
      <c r="F3" s="35" t="s">
        <v>106</v>
      </c>
    </row>
    <row r="4" spans="1:32" x14ac:dyDescent="0.3">
      <c r="A4" s="19" t="s">
        <v>24</v>
      </c>
      <c r="B4" s="36" t="s">
        <v>109</v>
      </c>
      <c r="E4" s="25"/>
      <c r="F4" s="20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28</v>
      </c>
      <c r="E5" s="8" t="s">
        <v>31</v>
      </c>
      <c r="F5" s="7" t="s">
        <v>12</v>
      </c>
      <c r="G5" s="8" t="s">
        <v>30</v>
      </c>
      <c r="H5" s="7" t="s">
        <v>39</v>
      </c>
      <c r="I5" s="7" t="s">
        <v>13</v>
      </c>
      <c r="J5" s="7" t="s">
        <v>33</v>
      </c>
      <c r="K5" s="7" t="s">
        <v>125</v>
      </c>
      <c r="L5" s="28" t="s">
        <v>34</v>
      </c>
      <c r="AC5" s="8" t="s">
        <v>29</v>
      </c>
    </row>
    <row r="6" spans="1:32" x14ac:dyDescent="0.3">
      <c r="A6" s="9" t="s">
        <v>71</v>
      </c>
      <c r="B6" s="9">
        <v>7090</v>
      </c>
      <c r="C6" s="10" t="s">
        <v>10</v>
      </c>
      <c r="D6" s="11">
        <v>0.79</v>
      </c>
      <c r="E6" s="44">
        <f>D6*B6</f>
        <v>5601.1</v>
      </c>
      <c r="F6" s="9">
        <v>0</v>
      </c>
      <c r="G6" s="26">
        <f>E6/(2+2*F6)</f>
        <v>2800.55</v>
      </c>
      <c r="H6" s="9">
        <v>1.5</v>
      </c>
      <c r="I6" s="37" t="s">
        <v>102</v>
      </c>
      <c r="J6" s="31">
        <v>0.92</v>
      </c>
      <c r="K6" s="31">
        <v>2</v>
      </c>
      <c r="L6" s="29">
        <f>J6/K6</f>
        <v>0.46</v>
      </c>
      <c r="AC6" s="12">
        <f t="shared" ref="AC6:AC13" si="0">H6*100</f>
        <v>150</v>
      </c>
      <c r="AD6" s="37"/>
    </row>
    <row r="7" spans="1:32" x14ac:dyDescent="0.3">
      <c r="A7" s="9" t="s">
        <v>100</v>
      </c>
      <c r="B7" s="9"/>
      <c r="C7" s="10" t="s">
        <v>11</v>
      </c>
      <c r="D7" s="11">
        <f>1-D6</f>
        <v>0.20999999999999996</v>
      </c>
      <c r="E7" s="44">
        <f>D7*B6</f>
        <v>1488.8999999999996</v>
      </c>
      <c r="F7" s="9">
        <v>0</v>
      </c>
      <c r="G7" s="26">
        <f t="shared" ref="G7:G13" si="1">E7/(2+2*F7)</f>
        <v>744.44999999999982</v>
      </c>
      <c r="H7" s="9">
        <v>1.5</v>
      </c>
      <c r="I7" s="37" t="s">
        <v>103</v>
      </c>
      <c r="J7" s="31">
        <v>0.84</v>
      </c>
      <c r="K7" s="31">
        <v>2</v>
      </c>
      <c r="L7" s="29">
        <f t="shared" ref="L7:L13" si="2">J7/K7</f>
        <v>0.42</v>
      </c>
      <c r="AC7" s="12">
        <f t="shared" si="0"/>
        <v>150</v>
      </c>
      <c r="AD7" s="22"/>
    </row>
    <row r="8" spans="1:32" x14ac:dyDescent="0.3">
      <c r="A8" s="13" t="s">
        <v>72</v>
      </c>
      <c r="B8" s="13">
        <v>6100</v>
      </c>
      <c r="C8" s="10" t="s">
        <v>10</v>
      </c>
      <c r="D8" s="14">
        <v>0.8</v>
      </c>
      <c r="E8" s="10">
        <f>D8*B8</f>
        <v>4880</v>
      </c>
      <c r="F8" s="13">
        <v>0</v>
      </c>
      <c r="G8" s="26">
        <f t="shared" si="1"/>
        <v>2440</v>
      </c>
      <c r="H8" s="13">
        <v>1.5</v>
      </c>
      <c r="I8" s="37" t="s">
        <v>102</v>
      </c>
      <c r="J8" s="33">
        <v>0.92</v>
      </c>
      <c r="K8" s="33">
        <v>3.5</v>
      </c>
      <c r="L8" s="29">
        <f t="shared" si="2"/>
        <v>0.26285714285714284</v>
      </c>
      <c r="AC8" s="12">
        <f t="shared" si="0"/>
        <v>150</v>
      </c>
      <c r="AD8" s="22"/>
    </row>
    <row r="9" spans="1:32" x14ac:dyDescent="0.3">
      <c r="A9" s="13" t="s">
        <v>73</v>
      </c>
      <c r="B9" s="13"/>
      <c r="C9" s="10" t="s">
        <v>11</v>
      </c>
      <c r="D9" s="14">
        <f>1-D8</f>
        <v>0.19999999999999996</v>
      </c>
      <c r="E9" s="10">
        <f>D9*B8</f>
        <v>1219.9999999999998</v>
      </c>
      <c r="F9" s="13">
        <v>0</v>
      </c>
      <c r="G9" s="26">
        <f t="shared" si="1"/>
        <v>609.99999999999989</v>
      </c>
      <c r="H9" s="13">
        <v>1.5</v>
      </c>
      <c r="I9" s="37" t="s">
        <v>103</v>
      </c>
      <c r="J9" s="33">
        <v>0.84</v>
      </c>
      <c r="K9" s="33">
        <v>3.5</v>
      </c>
      <c r="L9" s="29">
        <f t="shared" si="2"/>
        <v>0.24</v>
      </c>
      <c r="AC9" s="12">
        <f t="shared" si="0"/>
        <v>150</v>
      </c>
      <c r="AD9" s="38"/>
    </row>
    <row r="10" spans="1:32" x14ac:dyDescent="0.3">
      <c r="A10" s="15" t="s">
        <v>74</v>
      </c>
      <c r="B10" s="15">
        <v>6300</v>
      </c>
      <c r="C10" s="10" t="s">
        <v>10</v>
      </c>
      <c r="D10" s="16">
        <v>0.69</v>
      </c>
      <c r="E10" s="10">
        <f>D10*B10</f>
        <v>4347</v>
      </c>
      <c r="F10" s="15">
        <v>0</v>
      </c>
      <c r="G10" s="26">
        <f t="shared" si="1"/>
        <v>2173.5</v>
      </c>
      <c r="H10" s="15">
        <v>1.5</v>
      </c>
      <c r="I10" s="37" t="s">
        <v>102</v>
      </c>
      <c r="J10" s="34">
        <v>0.92</v>
      </c>
      <c r="K10" s="34">
        <v>5.4</v>
      </c>
      <c r="L10" s="29">
        <f t="shared" si="2"/>
        <v>0.17037037037037037</v>
      </c>
      <c r="AC10" s="12">
        <f t="shared" si="0"/>
        <v>150</v>
      </c>
      <c r="AD10" s="38"/>
    </row>
    <row r="11" spans="1:32" x14ac:dyDescent="0.3">
      <c r="A11" s="15" t="s">
        <v>77</v>
      </c>
      <c r="B11" s="15"/>
      <c r="C11" s="10" t="s">
        <v>11</v>
      </c>
      <c r="D11" s="16">
        <f>1-D10</f>
        <v>0.31000000000000005</v>
      </c>
      <c r="E11" s="24">
        <f>D11*B10</f>
        <v>1953.0000000000002</v>
      </c>
      <c r="F11" s="15">
        <v>0</v>
      </c>
      <c r="G11" s="26">
        <f t="shared" si="1"/>
        <v>976.50000000000011</v>
      </c>
      <c r="H11" s="15">
        <v>1.5</v>
      </c>
      <c r="I11" s="37" t="s">
        <v>103</v>
      </c>
      <c r="J11" s="34">
        <v>0.84</v>
      </c>
      <c r="K11" s="34">
        <v>5.4</v>
      </c>
      <c r="L11" s="29">
        <f t="shared" si="2"/>
        <v>0.15555555555555553</v>
      </c>
      <c r="AC11" s="12">
        <f t="shared" si="0"/>
        <v>150</v>
      </c>
      <c r="AD11" s="39"/>
    </row>
    <row r="12" spans="1:32" x14ac:dyDescent="0.3">
      <c r="A12" s="17" t="s">
        <v>75</v>
      </c>
      <c r="B12" s="17">
        <v>6050</v>
      </c>
      <c r="C12" s="10" t="s">
        <v>10</v>
      </c>
      <c r="D12" s="18">
        <v>0.7</v>
      </c>
      <c r="E12" s="23">
        <f>D12*B12</f>
        <v>4235</v>
      </c>
      <c r="F12" s="17">
        <v>0</v>
      </c>
      <c r="G12" s="26">
        <f t="shared" si="1"/>
        <v>2117.5</v>
      </c>
      <c r="H12" s="17">
        <v>1.5</v>
      </c>
      <c r="I12" s="37" t="s">
        <v>102</v>
      </c>
      <c r="J12" s="32">
        <v>0.92</v>
      </c>
      <c r="K12" s="32">
        <v>3</v>
      </c>
      <c r="L12" s="29">
        <f t="shared" si="2"/>
        <v>0.3066666666666667</v>
      </c>
      <c r="AC12" s="12">
        <f t="shared" si="0"/>
        <v>150</v>
      </c>
      <c r="AD12" s="22"/>
    </row>
    <row r="13" spans="1:32" x14ac:dyDescent="0.3">
      <c r="A13" s="17" t="s">
        <v>76</v>
      </c>
      <c r="B13" s="17"/>
      <c r="C13" s="10" t="s">
        <v>11</v>
      </c>
      <c r="D13" s="18">
        <f>1-D12</f>
        <v>0.30000000000000004</v>
      </c>
      <c r="E13" s="10">
        <f>D13*B12</f>
        <v>1815.0000000000002</v>
      </c>
      <c r="F13" s="17">
        <v>0</v>
      </c>
      <c r="G13" s="26">
        <f t="shared" si="1"/>
        <v>907.50000000000011</v>
      </c>
      <c r="H13" s="17">
        <v>1.5</v>
      </c>
      <c r="I13" s="37" t="s">
        <v>103</v>
      </c>
      <c r="J13" s="32">
        <v>0.84</v>
      </c>
      <c r="K13" s="32">
        <v>3</v>
      </c>
      <c r="L13" s="29">
        <f t="shared" si="2"/>
        <v>0.27999999999999997</v>
      </c>
      <c r="AC13" s="12">
        <f t="shared" si="0"/>
        <v>150</v>
      </c>
      <c r="AD13" s="37"/>
    </row>
    <row r="14" spans="1:32" x14ac:dyDescent="0.3">
      <c r="A14" s="19" t="s">
        <v>32</v>
      </c>
    </row>
    <row r="15" spans="1:32" x14ac:dyDescent="0.3">
      <c r="A15" s="30" t="s">
        <v>123</v>
      </c>
      <c r="AD15" t="s">
        <v>35</v>
      </c>
    </row>
    <row r="16" spans="1:32" x14ac:dyDescent="0.3">
      <c r="A16" s="30" t="s">
        <v>124</v>
      </c>
      <c r="AD16" t="s">
        <v>36</v>
      </c>
      <c r="AE16" t="s">
        <v>37</v>
      </c>
      <c r="AF16" t="s">
        <v>38</v>
      </c>
    </row>
    <row r="17" spans="1:32" x14ac:dyDescent="0.3">
      <c r="A17" s="30" t="s">
        <v>105</v>
      </c>
      <c r="AD17">
        <v>0</v>
      </c>
      <c r="AE17">
        <v>400</v>
      </c>
      <c r="AF17">
        <v>4</v>
      </c>
    </row>
    <row r="18" spans="1:32" x14ac:dyDescent="0.3">
      <c r="A18" s="49" t="s">
        <v>112</v>
      </c>
    </row>
    <row r="22" spans="1:32" x14ac:dyDescent="0.3">
      <c r="A22" s="30"/>
    </row>
    <row r="23" spans="1:32" ht="15" customHeight="1" x14ac:dyDescent="0.35">
      <c r="A23" t="s">
        <v>104</v>
      </c>
      <c r="V23" s="1" t="s">
        <v>0</v>
      </c>
      <c r="W23" s="27" t="s">
        <v>21</v>
      </c>
    </row>
    <row r="24" spans="1:32" ht="15" customHeight="1" x14ac:dyDescent="0.35">
      <c r="A24" s="6" t="s">
        <v>111</v>
      </c>
      <c r="V24" s="2" t="s">
        <v>1</v>
      </c>
      <c r="W24" s="27" t="s">
        <v>22</v>
      </c>
    </row>
    <row r="25" spans="1:32" ht="15" customHeight="1" x14ac:dyDescent="0.35">
      <c r="A25" t="s">
        <v>128</v>
      </c>
      <c r="V25" s="3" t="s">
        <v>2</v>
      </c>
      <c r="W25" s="27" t="s">
        <v>26</v>
      </c>
    </row>
    <row r="26" spans="1:32" ht="15" customHeight="1" x14ac:dyDescent="0.35">
      <c r="A26" t="s">
        <v>129</v>
      </c>
      <c r="V26" s="4" t="s">
        <v>3</v>
      </c>
      <c r="W26" s="27" t="s">
        <v>27</v>
      </c>
    </row>
    <row r="27" spans="1:32" x14ac:dyDescent="0.3">
      <c r="A27" t="s">
        <v>99</v>
      </c>
    </row>
    <row r="28" spans="1:32" x14ac:dyDescent="0.3">
      <c r="A28" t="s">
        <v>101</v>
      </c>
    </row>
    <row r="30" spans="1:32" x14ac:dyDescent="0.3">
      <c r="A30" t="s">
        <v>136</v>
      </c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46</v>
      </c>
    </row>
    <row r="43" spans="1:1" ht="15.6" x14ac:dyDescent="0.3">
      <c r="A43" s="40" t="s">
        <v>47</v>
      </c>
    </row>
    <row r="44" spans="1:1" ht="15.6" x14ac:dyDescent="0.3">
      <c r="A44" s="41" t="s">
        <v>135</v>
      </c>
    </row>
    <row r="45" spans="1:1" ht="15.6" x14ac:dyDescent="0.3">
      <c r="A45" s="40" t="s">
        <v>57</v>
      </c>
    </row>
    <row r="46" spans="1:1" ht="15.6" x14ac:dyDescent="0.3">
      <c r="A46" s="40" t="s">
        <v>56</v>
      </c>
    </row>
    <row r="47" spans="1:1" ht="15.6" x14ac:dyDescent="0.3">
      <c r="A47" s="41" t="s">
        <v>60</v>
      </c>
    </row>
    <row r="48" spans="1:1" ht="15.6" x14ac:dyDescent="0.3">
      <c r="A48" s="40" t="s">
        <v>48</v>
      </c>
    </row>
    <row r="49" spans="1:1" ht="15.6" x14ac:dyDescent="0.3">
      <c r="A49" s="40" t="s">
        <v>49</v>
      </c>
    </row>
    <row r="50" spans="1:1" ht="15.6" x14ac:dyDescent="0.3">
      <c r="A50" s="41" t="s">
        <v>59</v>
      </c>
    </row>
    <row r="51" spans="1:1" ht="15.6" x14ac:dyDescent="0.3">
      <c r="A51" s="40" t="s">
        <v>58</v>
      </c>
    </row>
    <row r="52" spans="1:1" ht="15.6" x14ac:dyDescent="0.3">
      <c r="A52" s="40" t="s">
        <v>50</v>
      </c>
    </row>
    <row r="53" spans="1:1" ht="15.6" x14ac:dyDescent="0.3">
      <c r="A53" s="40" t="s">
        <v>51</v>
      </c>
    </row>
    <row r="54" spans="1:1" ht="15.6" x14ac:dyDescent="0.3">
      <c r="A54" s="41" t="s">
        <v>119</v>
      </c>
    </row>
    <row r="55" spans="1:1" ht="15.6" x14ac:dyDescent="0.3">
      <c r="A55" s="40" t="s">
        <v>52</v>
      </c>
    </row>
    <row r="56" spans="1:1" ht="15.6" x14ac:dyDescent="0.3">
      <c r="A56" s="41" t="s">
        <v>117</v>
      </c>
    </row>
    <row r="57" spans="1:1" ht="15.6" x14ac:dyDescent="0.3">
      <c r="A57" s="40" t="s">
        <v>53</v>
      </c>
    </row>
    <row r="58" spans="1:1" ht="15.6" x14ac:dyDescent="0.3">
      <c r="A58" s="40" t="s">
        <v>54</v>
      </c>
    </row>
    <row r="59" spans="1:1" ht="15.6" x14ac:dyDescent="0.3">
      <c r="A59" s="41" t="s">
        <v>137</v>
      </c>
    </row>
    <row r="60" spans="1:1" ht="15.6" x14ac:dyDescent="0.3">
      <c r="A60" s="41" t="s">
        <v>118</v>
      </c>
    </row>
    <row r="61" spans="1:1" ht="15.6" x14ac:dyDescent="0.3">
      <c r="A61" s="41" t="s">
        <v>65</v>
      </c>
    </row>
    <row r="62" spans="1:1" ht="15.6" x14ac:dyDescent="0.3">
      <c r="A62" s="41" t="s">
        <v>61</v>
      </c>
    </row>
    <row r="63" spans="1:1" ht="15.6" x14ac:dyDescent="0.3">
      <c r="A63" s="42" t="s">
        <v>62</v>
      </c>
    </row>
    <row r="64" spans="1:1" ht="15.6" x14ac:dyDescent="0.3">
      <c r="A64" s="41" t="s">
        <v>63</v>
      </c>
    </row>
    <row r="65" spans="1:1" ht="15.6" x14ac:dyDescent="0.3">
      <c r="A65" s="41" t="s">
        <v>64</v>
      </c>
    </row>
    <row r="67" spans="1:1" x14ac:dyDescent="0.3">
      <c r="A67" s="5" t="s">
        <v>4</v>
      </c>
    </row>
    <row r="68" spans="1:1" x14ac:dyDescent="0.3">
      <c r="A68" t="s">
        <v>41</v>
      </c>
    </row>
    <row r="69" spans="1:1" x14ac:dyDescent="0.3">
      <c r="A69" t="s">
        <v>15</v>
      </c>
    </row>
    <row r="70" spans="1:1" x14ac:dyDescent="0.3">
      <c r="A70" t="s">
        <v>16</v>
      </c>
    </row>
    <row r="71" spans="1:1" x14ac:dyDescent="0.3">
      <c r="A71" t="s">
        <v>17</v>
      </c>
    </row>
    <row r="72" spans="1:1" x14ac:dyDescent="0.3">
      <c r="A72" t="s">
        <v>18</v>
      </c>
    </row>
    <row r="73" spans="1:1" x14ac:dyDescent="0.3">
      <c r="A73" s="6" t="s">
        <v>5</v>
      </c>
    </row>
    <row r="74" spans="1:1" x14ac:dyDescent="0.3">
      <c r="A74" s="6"/>
    </row>
    <row r="75" spans="1:1" x14ac:dyDescent="0.3">
      <c r="A75" t="s">
        <v>122</v>
      </c>
    </row>
    <row r="76" spans="1:1" x14ac:dyDescent="0.3">
      <c r="A76" t="s">
        <v>138</v>
      </c>
    </row>
    <row r="77" spans="1:1" x14ac:dyDescent="0.3">
      <c r="A77" s="6" t="s">
        <v>68</v>
      </c>
    </row>
    <row r="78" spans="1:1" x14ac:dyDescent="0.3">
      <c r="A78" t="s">
        <v>139</v>
      </c>
    </row>
    <row r="79" spans="1:1" x14ac:dyDescent="0.3">
      <c r="A79" s="6" t="s">
        <v>67</v>
      </c>
    </row>
    <row r="81" spans="2:2" x14ac:dyDescent="0.3">
      <c r="B81" t="s">
        <v>121</v>
      </c>
    </row>
    <row r="82" spans="2:2" x14ac:dyDescent="0.3">
      <c r="B82" t="s">
        <v>19</v>
      </c>
    </row>
    <row r="83" spans="2:2" x14ac:dyDescent="0.3">
      <c r="B83" s="6" t="s">
        <v>6</v>
      </c>
    </row>
    <row r="84" spans="2:2" x14ac:dyDescent="0.3">
      <c r="B84" s="6" t="s">
        <v>7</v>
      </c>
    </row>
    <row r="85" spans="2:2" x14ac:dyDescent="0.3">
      <c r="B85" s="6" t="s">
        <v>45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A24" r:id="rId1"/>
    <hyperlink ref="B85" r:id="rId2"/>
    <hyperlink ref="A77" r:id="rId3"/>
    <hyperlink ref="A79" r:id="rId4"/>
  </hyperlinks>
  <pageMargins left="0.25" right="0.25" top="0.75" bottom="0.75" header="0.3" footer="0.3"/>
  <pageSetup orientation="portrait" horizontalDpi="360" verticalDpi="36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67" zoomScale="130" zoomScaleNormal="130" workbookViewId="0">
      <selection activeCell="A77" sqref="A77"/>
    </sheetView>
  </sheetViews>
  <sheetFormatPr defaultRowHeight="14.4" x14ac:dyDescent="0.3"/>
  <cols>
    <col min="1" max="1" width="22.33203125" customWidth="1"/>
    <col min="2" max="2" width="9.5546875" customWidth="1"/>
    <col min="3" max="3" width="6.33203125" customWidth="1"/>
    <col min="4" max="4" width="9.33203125" customWidth="1"/>
    <col min="5" max="5" width="7.88671875" customWidth="1"/>
    <col min="6" max="6" width="10.33203125" customWidth="1"/>
    <col min="7" max="7" width="10.44140625" customWidth="1"/>
    <col min="8" max="8" width="8.88671875" customWidth="1"/>
    <col min="9" max="9" width="32.109375" customWidth="1"/>
    <col min="10" max="10" width="10.33203125" customWidth="1"/>
    <col min="11" max="11" width="10.44140625" customWidth="1"/>
    <col min="12" max="12" width="7.4414062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130</v>
      </c>
      <c r="N2" s="50" t="s">
        <v>127</v>
      </c>
      <c r="O2" s="50"/>
    </row>
    <row r="3" spans="1:32" x14ac:dyDescent="0.3">
      <c r="A3" s="19" t="s">
        <v>23</v>
      </c>
      <c r="B3" s="35" t="s">
        <v>40</v>
      </c>
      <c r="C3" s="20"/>
      <c r="E3" s="19" t="s">
        <v>25</v>
      </c>
      <c r="F3" s="35" t="s">
        <v>107</v>
      </c>
    </row>
    <row r="4" spans="1:32" x14ac:dyDescent="0.3">
      <c r="A4" s="19" t="s">
        <v>24</v>
      </c>
      <c r="B4" s="36" t="s">
        <v>109</v>
      </c>
      <c r="E4" s="25"/>
      <c r="F4" s="48" t="s">
        <v>108</v>
      </c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28</v>
      </c>
      <c r="E5" s="8" t="s">
        <v>31</v>
      </c>
      <c r="F5" s="7" t="s">
        <v>12</v>
      </c>
      <c r="G5" s="8" t="s">
        <v>30</v>
      </c>
      <c r="H5" s="7" t="s">
        <v>39</v>
      </c>
      <c r="I5" s="7" t="s">
        <v>13</v>
      </c>
      <c r="J5" s="7" t="s">
        <v>33</v>
      </c>
      <c r="K5" s="7" t="s">
        <v>125</v>
      </c>
      <c r="L5" s="28" t="s">
        <v>34</v>
      </c>
      <c r="AC5" s="8" t="s">
        <v>29</v>
      </c>
    </row>
    <row r="6" spans="1:32" x14ac:dyDescent="0.3">
      <c r="A6" s="9" t="s">
        <v>42</v>
      </c>
      <c r="B6" s="9">
        <v>5400</v>
      </c>
      <c r="C6" s="10" t="s">
        <v>10</v>
      </c>
      <c r="D6" s="11">
        <v>0.65</v>
      </c>
      <c r="E6" s="10">
        <f>D6*B6</f>
        <v>3510</v>
      </c>
      <c r="F6" s="9">
        <v>0</v>
      </c>
      <c r="G6" s="26">
        <f>E6/(2+2*F6)</f>
        <v>1755</v>
      </c>
      <c r="H6" s="9">
        <v>0.6</v>
      </c>
      <c r="I6" s="37" t="s">
        <v>43</v>
      </c>
      <c r="J6" s="31">
        <v>0.92</v>
      </c>
      <c r="K6" s="31">
        <v>3</v>
      </c>
      <c r="L6" s="29">
        <f>J6/K6</f>
        <v>0.3066666666666667</v>
      </c>
      <c r="AC6" s="12">
        <f t="shared" ref="AC6:AC13" si="0">H6*100</f>
        <v>60</v>
      </c>
      <c r="AD6" s="37"/>
    </row>
    <row r="7" spans="1:32" x14ac:dyDescent="0.3">
      <c r="A7" s="9" t="s">
        <v>70</v>
      </c>
      <c r="B7" s="9"/>
      <c r="C7" s="10" t="s">
        <v>11</v>
      </c>
      <c r="D7" s="11">
        <f>1-D6</f>
        <v>0.35</v>
      </c>
      <c r="E7" s="10">
        <f>D7*B6</f>
        <v>1889.9999999999998</v>
      </c>
      <c r="F7" s="9">
        <v>0</v>
      </c>
      <c r="G7" s="26">
        <f t="shared" ref="G7:G13" si="1">E7/(2+2*F7)</f>
        <v>944.99999999999989</v>
      </c>
      <c r="H7" s="9">
        <v>0.4</v>
      </c>
      <c r="I7" s="37" t="s">
        <v>44</v>
      </c>
      <c r="J7" s="31">
        <v>0.84</v>
      </c>
      <c r="K7" s="31">
        <v>3</v>
      </c>
      <c r="L7" s="29">
        <f t="shared" ref="L7:L13" si="2">J7/K7</f>
        <v>0.27999999999999997</v>
      </c>
      <c r="AC7" s="12">
        <f t="shared" si="0"/>
        <v>40</v>
      </c>
      <c r="AD7" s="22"/>
    </row>
    <row r="8" spans="1:32" x14ac:dyDescent="0.3">
      <c r="A8" s="13" t="s">
        <v>80</v>
      </c>
      <c r="B8" s="13">
        <v>6800</v>
      </c>
      <c r="C8" s="10" t="s">
        <v>10</v>
      </c>
      <c r="D8" s="14">
        <v>0.6</v>
      </c>
      <c r="E8" s="10">
        <f>D8*B8</f>
        <v>4080</v>
      </c>
      <c r="F8" s="13">
        <v>0</v>
      </c>
      <c r="G8" s="26">
        <f t="shared" si="1"/>
        <v>2040</v>
      </c>
      <c r="H8" s="13">
        <v>0.6</v>
      </c>
      <c r="I8" s="37" t="s">
        <v>43</v>
      </c>
      <c r="J8" s="33">
        <v>0.92</v>
      </c>
      <c r="K8" s="33">
        <v>3</v>
      </c>
      <c r="L8" s="29">
        <f t="shared" si="2"/>
        <v>0.3066666666666667</v>
      </c>
      <c r="AC8" s="12">
        <f t="shared" si="0"/>
        <v>60</v>
      </c>
      <c r="AD8" s="22"/>
    </row>
    <row r="9" spans="1:32" x14ac:dyDescent="0.3">
      <c r="A9" s="13" t="s">
        <v>69</v>
      </c>
      <c r="B9" s="13"/>
      <c r="C9" s="10" t="s">
        <v>11</v>
      </c>
      <c r="D9" s="14">
        <v>0.63</v>
      </c>
      <c r="E9" s="10">
        <f>D9*B8</f>
        <v>4284</v>
      </c>
      <c r="F9" s="13">
        <v>0</v>
      </c>
      <c r="G9" s="26">
        <f t="shared" si="1"/>
        <v>2142</v>
      </c>
      <c r="H9" s="13">
        <v>1.4</v>
      </c>
      <c r="I9" s="37" t="s">
        <v>44</v>
      </c>
      <c r="J9" s="33">
        <v>0.84</v>
      </c>
      <c r="K9" s="33">
        <v>3</v>
      </c>
      <c r="L9" s="29">
        <f t="shared" si="2"/>
        <v>0.27999999999999997</v>
      </c>
      <c r="AC9" s="12">
        <f t="shared" si="0"/>
        <v>140</v>
      </c>
      <c r="AD9" s="38"/>
    </row>
    <row r="10" spans="1:32" x14ac:dyDescent="0.3">
      <c r="A10" s="15" t="s">
        <v>97</v>
      </c>
      <c r="B10" s="15">
        <v>13000</v>
      </c>
      <c r="C10" s="10" t="s">
        <v>10</v>
      </c>
      <c r="D10" s="16">
        <v>0.74</v>
      </c>
      <c r="E10" s="10">
        <f>D10*B10</f>
        <v>9620</v>
      </c>
      <c r="F10" s="15">
        <v>0</v>
      </c>
      <c r="G10" s="26">
        <f t="shared" si="1"/>
        <v>4810</v>
      </c>
      <c r="H10" s="15">
        <v>1.2</v>
      </c>
      <c r="I10" s="38" t="s">
        <v>83</v>
      </c>
      <c r="J10" s="34">
        <v>0.92</v>
      </c>
      <c r="K10" s="34">
        <v>16</v>
      </c>
      <c r="L10" s="29">
        <f t="shared" si="2"/>
        <v>5.7500000000000002E-2</v>
      </c>
      <c r="AC10" s="12">
        <f t="shared" si="0"/>
        <v>120</v>
      </c>
      <c r="AD10" s="38"/>
    </row>
    <row r="11" spans="1:32" x14ac:dyDescent="0.3">
      <c r="A11" s="15" t="s">
        <v>78</v>
      </c>
      <c r="B11" s="15"/>
      <c r="C11" s="10" t="s">
        <v>11</v>
      </c>
      <c r="D11" s="16">
        <f>1-D10</f>
        <v>0.26</v>
      </c>
      <c r="E11" s="24">
        <f>D11*B10</f>
        <v>3380</v>
      </c>
      <c r="F11" s="15">
        <v>0</v>
      </c>
      <c r="G11" s="26">
        <f t="shared" si="1"/>
        <v>1690</v>
      </c>
      <c r="H11" s="15">
        <v>0.6</v>
      </c>
      <c r="I11" s="38" t="s">
        <v>87</v>
      </c>
      <c r="J11" s="34">
        <v>0.84</v>
      </c>
      <c r="K11" s="34">
        <v>16</v>
      </c>
      <c r="L11" s="29">
        <f t="shared" si="2"/>
        <v>5.2499999999999998E-2</v>
      </c>
      <c r="AC11" s="12">
        <f t="shared" si="0"/>
        <v>60</v>
      </c>
      <c r="AD11" s="39"/>
    </row>
    <row r="12" spans="1:32" x14ac:dyDescent="0.3">
      <c r="A12" s="17" t="s">
        <v>79</v>
      </c>
      <c r="B12" s="17">
        <v>18000</v>
      </c>
      <c r="C12" s="10" t="s">
        <v>10</v>
      </c>
      <c r="D12" s="18">
        <v>0.49</v>
      </c>
      <c r="E12" s="47">
        <f>D12*B12</f>
        <v>8820</v>
      </c>
      <c r="F12" s="17">
        <v>0</v>
      </c>
      <c r="G12" s="26">
        <f t="shared" si="1"/>
        <v>4410</v>
      </c>
      <c r="H12" s="17">
        <v>1.1000000000000001</v>
      </c>
      <c r="I12" s="22" t="s">
        <v>84</v>
      </c>
      <c r="J12" s="32">
        <v>1.6</v>
      </c>
      <c r="K12" s="32">
        <v>16</v>
      </c>
      <c r="L12" s="29">
        <f t="shared" si="2"/>
        <v>0.1</v>
      </c>
      <c r="AC12" s="12">
        <f t="shared" si="0"/>
        <v>110.00000000000001</v>
      </c>
      <c r="AD12" s="22"/>
    </row>
    <row r="13" spans="1:32" x14ac:dyDescent="0.3">
      <c r="A13" s="17" t="s">
        <v>82</v>
      </c>
      <c r="B13" s="17"/>
      <c r="C13" s="10" t="s">
        <v>11</v>
      </c>
      <c r="D13" s="18">
        <f>1-D12</f>
        <v>0.51</v>
      </c>
      <c r="E13" s="10">
        <f>D13*B12</f>
        <v>9180</v>
      </c>
      <c r="F13" s="17">
        <v>0</v>
      </c>
      <c r="G13" s="26">
        <f t="shared" si="1"/>
        <v>4590</v>
      </c>
      <c r="H13" s="17">
        <v>1.1000000000000001</v>
      </c>
      <c r="I13" s="22" t="s">
        <v>84</v>
      </c>
      <c r="J13" s="32">
        <v>1.6</v>
      </c>
      <c r="K13" s="32">
        <v>16</v>
      </c>
      <c r="L13" s="29">
        <f t="shared" si="2"/>
        <v>0.1</v>
      </c>
      <c r="AC13" s="12">
        <f t="shared" si="0"/>
        <v>110.00000000000001</v>
      </c>
      <c r="AD13" s="37"/>
    </row>
    <row r="14" spans="1:32" x14ac:dyDescent="0.3">
      <c r="A14" s="19" t="s">
        <v>32</v>
      </c>
    </row>
    <row r="15" spans="1:32" x14ac:dyDescent="0.3">
      <c r="A15" s="30" t="s">
        <v>113</v>
      </c>
      <c r="AD15" t="s">
        <v>35</v>
      </c>
    </row>
    <row r="16" spans="1:32" x14ac:dyDescent="0.3">
      <c r="A16" s="30" t="s">
        <v>93</v>
      </c>
      <c r="AD16" t="s">
        <v>36</v>
      </c>
      <c r="AE16" t="s">
        <v>37</v>
      </c>
      <c r="AF16" t="s">
        <v>38</v>
      </c>
    </row>
    <row r="17" spans="1:32" x14ac:dyDescent="0.3">
      <c r="A17" s="30" t="s">
        <v>95</v>
      </c>
      <c r="AD17">
        <v>0</v>
      </c>
      <c r="AE17">
        <v>400</v>
      </c>
      <c r="AF17">
        <v>4</v>
      </c>
    </row>
    <row r="18" spans="1:32" x14ac:dyDescent="0.3">
      <c r="A18" s="30" t="s">
        <v>96</v>
      </c>
    </row>
    <row r="19" spans="1:32" x14ac:dyDescent="0.3">
      <c r="A19" s="30" t="s">
        <v>85</v>
      </c>
    </row>
    <row r="20" spans="1:32" x14ac:dyDescent="0.3">
      <c r="A20" s="30" t="s">
        <v>89</v>
      </c>
    </row>
    <row r="21" spans="1:32" x14ac:dyDescent="0.3">
      <c r="A21" s="30" t="s">
        <v>88</v>
      </c>
    </row>
    <row r="22" spans="1:32" x14ac:dyDescent="0.3">
      <c r="A22" s="46" t="s">
        <v>90</v>
      </c>
    </row>
    <row r="23" spans="1:32" ht="15" customHeight="1" x14ac:dyDescent="0.35">
      <c r="A23" s="46" t="s">
        <v>114</v>
      </c>
      <c r="V23" s="1" t="s">
        <v>0</v>
      </c>
      <c r="W23" s="27" t="s">
        <v>21</v>
      </c>
    </row>
    <row r="24" spans="1:32" ht="15" customHeight="1" x14ac:dyDescent="0.35">
      <c r="A24" s="46" t="s">
        <v>115</v>
      </c>
      <c r="V24" s="2" t="s">
        <v>1</v>
      </c>
      <c r="W24" s="27" t="s">
        <v>22</v>
      </c>
    </row>
    <row r="25" spans="1:32" ht="15" customHeight="1" x14ac:dyDescent="0.35">
      <c r="A25" s="30"/>
      <c r="V25" s="3" t="s">
        <v>2</v>
      </c>
      <c r="W25" s="27" t="s">
        <v>26</v>
      </c>
    </row>
    <row r="26" spans="1:32" ht="15" customHeight="1" x14ac:dyDescent="0.35">
      <c r="A26" s="46"/>
      <c r="V26" s="4" t="s">
        <v>3</v>
      </c>
      <c r="W26" s="27" t="s">
        <v>27</v>
      </c>
    </row>
    <row r="27" spans="1:32" x14ac:dyDescent="0.3">
      <c r="A27" t="s">
        <v>131</v>
      </c>
    </row>
    <row r="28" spans="1:32" x14ac:dyDescent="0.3">
      <c r="A28" t="s">
        <v>111</v>
      </c>
    </row>
    <row r="29" spans="1:32" x14ac:dyDescent="0.3">
      <c r="A29" t="s">
        <v>81</v>
      </c>
    </row>
    <row r="30" spans="1:32" x14ac:dyDescent="0.3">
      <c r="A30" s="45" t="s">
        <v>132</v>
      </c>
    </row>
    <row r="31" spans="1:32" x14ac:dyDescent="0.3">
      <c r="A31" s="45" t="s">
        <v>133</v>
      </c>
    </row>
    <row r="32" spans="1:32" x14ac:dyDescent="0.3">
      <c r="A32" s="45" t="s">
        <v>116</v>
      </c>
    </row>
    <row r="33" spans="1:1" x14ac:dyDescent="0.3">
      <c r="A33" t="s">
        <v>110</v>
      </c>
    </row>
    <row r="35" spans="1:1" x14ac:dyDescent="0.3">
      <c r="A35" t="s">
        <v>98</v>
      </c>
    </row>
    <row r="36" spans="1:1" x14ac:dyDescent="0.3">
      <c r="A36" s="39" t="s">
        <v>86</v>
      </c>
    </row>
    <row r="37" spans="1:1" x14ac:dyDescent="0.3">
      <c r="A37" s="25" t="s">
        <v>94</v>
      </c>
    </row>
    <row r="38" spans="1:1" x14ac:dyDescent="0.3">
      <c r="A38" s="25" t="s">
        <v>92</v>
      </c>
    </row>
    <row r="39" spans="1:1" x14ac:dyDescent="0.3">
      <c r="A39" s="25" t="s">
        <v>91</v>
      </c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46</v>
      </c>
    </row>
    <row r="43" spans="1:1" ht="15.6" x14ac:dyDescent="0.3">
      <c r="A43" s="40" t="s">
        <v>47</v>
      </c>
    </row>
    <row r="44" spans="1:1" ht="15.6" x14ac:dyDescent="0.3">
      <c r="A44" s="41" t="s">
        <v>135</v>
      </c>
    </row>
    <row r="45" spans="1:1" ht="15.6" x14ac:dyDescent="0.3">
      <c r="A45" s="40" t="s">
        <v>57</v>
      </c>
    </row>
    <row r="46" spans="1:1" ht="15.6" x14ac:dyDescent="0.3">
      <c r="A46" s="40" t="s">
        <v>56</v>
      </c>
    </row>
    <row r="47" spans="1:1" ht="15.6" x14ac:dyDescent="0.3">
      <c r="A47" s="41" t="s">
        <v>60</v>
      </c>
    </row>
    <row r="48" spans="1:1" ht="15.6" x14ac:dyDescent="0.3">
      <c r="A48" s="40" t="s">
        <v>48</v>
      </c>
    </row>
    <row r="49" spans="1:1" ht="15.6" x14ac:dyDescent="0.3">
      <c r="A49" s="40" t="s">
        <v>49</v>
      </c>
    </row>
    <row r="50" spans="1:1" ht="15.6" x14ac:dyDescent="0.3">
      <c r="A50" s="41" t="s">
        <v>59</v>
      </c>
    </row>
    <row r="51" spans="1:1" ht="15.6" x14ac:dyDescent="0.3">
      <c r="A51" s="40" t="s">
        <v>58</v>
      </c>
    </row>
    <row r="52" spans="1:1" ht="15.6" x14ac:dyDescent="0.3">
      <c r="A52" s="40" t="s">
        <v>50</v>
      </c>
    </row>
    <row r="53" spans="1:1" ht="15.6" x14ac:dyDescent="0.3">
      <c r="A53" s="40" t="s">
        <v>51</v>
      </c>
    </row>
    <row r="54" spans="1:1" ht="15.6" x14ac:dyDescent="0.3">
      <c r="A54" s="41" t="s">
        <v>119</v>
      </c>
    </row>
    <row r="55" spans="1:1" ht="15.6" x14ac:dyDescent="0.3">
      <c r="A55" s="40" t="s">
        <v>52</v>
      </c>
    </row>
    <row r="56" spans="1:1" ht="15.6" x14ac:dyDescent="0.3">
      <c r="A56" s="41" t="s">
        <v>117</v>
      </c>
    </row>
    <row r="57" spans="1:1" ht="15.6" x14ac:dyDescent="0.3">
      <c r="A57" s="40" t="s">
        <v>53</v>
      </c>
    </row>
    <row r="58" spans="1:1" ht="15.6" x14ac:dyDescent="0.3">
      <c r="A58" s="40" t="s">
        <v>54</v>
      </c>
    </row>
    <row r="59" spans="1:1" ht="15.6" x14ac:dyDescent="0.3">
      <c r="A59" s="40" t="s">
        <v>55</v>
      </c>
    </row>
    <row r="60" spans="1:1" ht="15.6" x14ac:dyDescent="0.3">
      <c r="A60" s="41" t="s">
        <v>120</v>
      </c>
    </row>
    <row r="61" spans="1:1" ht="15.6" x14ac:dyDescent="0.3">
      <c r="A61" s="41" t="s">
        <v>65</v>
      </c>
    </row>
    <row r="62" spans="1:1" ht="15.6" x14ac:dyDescent="0.3">
      <c r="A62" s="41" t="s">
        <v>61</v>
      </c>
    </row>
    <row r="63" spans="1:1" ht="15.6" x14ac:dyDescent="0.3">
      <c r="A63" s="42" t="s">
        <v>62</v>
      </c>
    </row>
    <row r="64" spans="1:1" ht="15.6" x14ac:dyDescent="0.3">
      <c r="A64" s="41" t="s">
        <v>63</v>
      </c>
    </row>
    <row r="65" spans="1:1" ht="15.6" x14ac:dyDescent="0.3">
      <c r="A65" s="41" t="s">
        <v>64</v>
      </c>
    </row>
    <row r="67" spans="1:1" x14ac:dyDescent="0.3">
      <c r="A67" s="5" t="s">
        <v>4</v>
      </c>
    </row>
    <row r="68" spans="1:1" x14ac:dyDescent="0.3">
      <c r="A68" t="s">
        <v>41</v>
      </c>
    </row>
    <row r="69" spans="1:1" x14ac:dyDescent="0.3">
      <c r="A69" t="s">
        <v>15</v>
      </c>
    </row>
    <row r="70" spans="1:1" x14ac:dyDescent="0.3">
      <c r="A70" t="s">
        <v>16</v>
      </c>
    </row>
    <row r="71" spans="1:1" x14ac:dyDescent="0.3">
      <c r="A71" t="s">
        <v>17</v>
      </c>
    </row>
    <row r="72" spans="1:1" x14ac:dyDescent="0.3">
      <c r="A72" t="s">
        <v>18</v>
      </c>
    </row>
    <row r="73" spans="1:1" x14ac:dyDescent="0.3">
      <c r="A73" s="6" t="s">
        <v>5</v>
      </c>
    </row>
    <row r="74" spans="1:1" x14ac:dyDescent="0.3">
      <c r="A74" s="6"/>
    </row>
    <row r="75" spans="1:1" x14ac:dyDescent="0.3">
      <c r="A75" t="s">
        <v>122</v>
      </c>
    </row>
    <row r="76" spans="1:1" x14ac:dyDescent="0.3">
      <c r="A76" t="s">
        <v>138</v>
      </c>
    </row>
    <row r="77" spans="1:1" x14ac:dyDescent="0.3">
      <c r="A77" s="6" t="s">
        <v>68</v>
      </c>
    </row>
    <row r="78" spans="1:1" x14ac:dyDescent="0.3">
      <c r="A78" t="s">
        <v>66</v>
      </c>
    </row>
    <row r="79" spans="1:1" x14ac:dyDescent="0.3">
      <c r="A79" s="6" t="s">
        <v>67</v>
      </c>
    </row>
    <row r="81" spans="2:2" x14ac:dyDescent="0.3">
      <c r="B81" t="s">
        <v>121</v>
      </c>
    </row>
    <row r="82" spans="2:2" x14ac:dyDescent="0.3">
      <c r="B82" t="s">
        <v>19</v>
      </c>
    </row>
    <row r="83" spans="2:2" x14ac:dyDescent="0.3">
      <c r="B83" s="6" t="s">
        <v>6</v>
      </c>
    </row>
    <row r="84" spans="2:2" x14ac:dyDescent="0.3">
      <c r="B84" s="6" t="s">
        <v>7</v>
      </c>
    </row>
    <row r="85" spans="2:2" x14ac:dyDescent="0.3">
      <c r="B85" s="6" t="s">
        <v>45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5" r:id="rId1"/>
    <hyperlink ref="A77" r:id="rId2"/>
    <hyperlink ref="A79" r:id="rId3"/>
  </hyperlinks>
  <pageMargins left="0.7" right="0.7" top="0.75" bottom="0.75" header="0.3" footer="0.3"/>
  <pageSetup orientation="portrait" horizontalDpi="360" verticalDpi="36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opLeftCell="A73" zoomScale="130" zoomScaleNormal="130" workbookViewId="0">
      <selection activeCell="A78" sqref="A78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134</v>
      </c>
      <c r="N2" s="50" t="s">
        <v>127</v>
      </c>
    </row>
    <row r="3" spans="1:32" x14ac:dyDescent="0.3">
      <c r="A3" s="19" t="s">
        <v>23</v>
      </c>
      <c r="B3" s="35"/>
      <c r="C3" s="20"/>
      <c r="E3" s="19" t="s">
        <v>25</v>
      </c>
      <c r="F3" s="35"/>
    </row>
    <row r="4" spans="1:32" x14ac:dyDescent="0.3">
      <c r="A4" s="19" t="s">
        <v>24</v>
      </c>
      <c r="B4" s="36"/>
      <c r="E4" s="25"/>
      <c r="F4" s="36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28</v>
      </c>
      <c r="E5" s="8" t="s">
        <v>31</v>
      </c>
      <c r="F5" s="7" t="s">
        <v>12</v>
      </c>
      <c r="G5" s="8" t="s">
        <v>30</v>
      </c>
      <c r="H5" s="7" t="s">
        <v>39</v>
      </c>
      <c r="I5" s="7" t="s">
        <v>13</v>
      </c>
      <c r="J5" s="7" t="s">
        <v>33</v>
      </c>
      <c r="K5" s="7" t="s">
        <v>125</v>
      </c>
      <c r="L5" s="28" t="s">
        <v>34</v>
      </c>
      <c r="AC5" s="8" t="s">
        <v>29</v>
      </c>
    </row>
    <row r="6" spans="1:32" x14ac:dyDescent="0.3">
      <c r="A6" s="9"/>
      <c r="B6" s="9"/>
      <c r="C6" s="10" t="s">
        <v>10</v>
      </c>
      <c r="D6" s="11">
        <v>0.6</v>
      </c>
      <c r="E6" s="10">
        <f>D6*B6</f>
        <v>0</v>
      </c>
      <c r="F6" s="9">
        <v>0</v>
      </c>
      <c r="G6" s="26">
        <f>E6/(2+2*F6)</f>
        <v>0</v>
      </c>
      <c r="H6" s="9"/>
      <c r="I6" s="37"/>
      <c r="J6" s="31"/>
      <c r="K6" s="31">
        <v>3</v>
      </c>
      <c r="L6" s="29">
        <f>J6/K6</f>
        <v>0</v>
      </c>
      <c r="AC6" s="12">
        <f t="shared" ref="AC6:AC13" si="0">H6*100</f>
        <v>0</v>
      </c>
      <c r="AD6" s="37"/>
    </row>
    <row r="7" spans="1:32" x14ac:dyDescent="0.3">
      <c r="A7" s="9"/>
      <c r="B7" s="9"/>
      <c r="C7" s="10" t="s">
        <v>11</v>
      </c>
      <c r="D7" s="11">
        <f>1-D6</f>
        <v>0.4</v>
      </c>
      <c r="E7" s="10">
        <f>D7*B6</f>
        <v>0</v>
      </c>
      <c r="F7" s="9">
        <v>0</v>
      </c>
      <c r="G7" s="26">
        <f t="shared" ref="G7:G13" si="1">E7/(2+2*F7)</f>
        <v>0</v>
      </c>
      <c r="H7" s="9"/>
      <c r="I7" s="37"/>
      <c r="J7" s="31"/>
      <c r="K7" s="31">
        <v>3</v>
      </c>
      <c r="L7" s="29">
        <f t="shared" ref="L7:L13" si="2">J7/K7</f>
        <v>0</v>
      </c>
      <c r="AC7" s="12">
        <f t="shared" si="0"/>
        <v>0</v>
      </c>
      <c r="AD7" s="22"/>
    </row>
    <row r="8" spans="1:32" x14ac:dyDescent="0.3">
      <c r="A8" s="13"/>
      <c r="B8" s="13"/>
      <c r="C8" s="10" t="s">
        <v>10</v>
      </c>
      <c r="D8" s="14">
        <v>0.6</v>
      </c>
      <c r="E8" s="10">
        <f>D8*B8</f>
        <v>0</v>
      </c>
      <c r="F8" s="13">
        <v>0</v>
      </c>
      <c r="G8" s="26">
        <f t="shared" si="1"/>
        <v>0</v>
      </c>
      <c r="H8" s="13"/>
      <c r="I8" s="22"/>
      <c r="J8" s="33"/>
      <c r="K8" s="33">
        <v>3</v>
      </c>
      <c r="L8" s="29">
        <f t="shared" si="2"/>
        <v>0</v>
      </c>
      <c r="AC8" s="12">
        <f t="shared" si="0"/>
        <v>0</v>
      </c>
      <c r="AD8" s="22"/>
    </row>
    <row r="9" spans="1:32" x14ac:dyDescent="0.3">
      <c r="A9" s="13"/>
      <c r="B9" s="13"/>
      <c r="C9" s="10" t="s">
        <v>11</v>
      </c>
      <c r="D9" s="14">
        <f>1-D8</f>
        <v>0.4</v>
      </c>
      <c r="E9" s="10">
        <f>D9*B8</f>
        <v>0</v>
      </c>
      <c r="F9" s="13">
        <v>0</v>
      </c>
      <c r="G9" s="26">
        <f t="shared" si="1"/>
        <v>0</v>
      </c>
      <c r="H9" s="13"/>
      <c r="I9" s="22"/>
      <c r="J9" s="33"/>
      <c r="K9" s="33">
        <v>3</v>
      </c>
      <c r="L9" s="29">
        <f t="shared" si="2"/>
        <v>0</v>
      </c>
      <c r="AC9" s="12">
        <f t="shared" si="0"/>
        <v>0</v>
      </c>
      <c r="AD9" s="38"/>
    </row>
    <row r="10" spans="1:32" x14ac:dyDescent="0.3">
      <c r="A10" s="15"/>
      <c r="B10" s="15"/>
      <c r="C10" s="10" t="s">
        <v>10</v>
      </c>
      <c r="D10" s="16">
        <v>0.6</v>
      </c>
      <c r="E10" s="10">
        <f>D10*B10</f>
        <v>0</v>
      </c>
      <c r="F10" s="15">
        <v>0</v>
      </c>
      <c r="G10" s="26">
        <f t="shared" si="1"/>
        <v>0</v>
      </c>
      <c r="H10" s="15"/>
      <c r="I10" s="38"/>
      <c r="J10" s="34"/>
      <c r="K10" s="34">
        <v>3</v>
      </c>
      <c r="L10" s="29">
        <f t="shared" si="2"/>
        <v>0</v>
      </c>
      <c r="AC10" s="12">
        <f t="shared" si="0"/>
        <v>0</v>
      </c>
      <c r="AD10" s="38"/>
    </row>
    <row r="11" spans="1:32" x14ac:dyDescent="0.3">
      <c r="A11" s="15"/>
      <c r="B11" s="15"/>
      <c r="C11" s="10" t="s">
        <v>11</v>
      </c>
      <c r="D11" s="16">
        <f>1-D10</f>
        <v>0.4</v>
      </c>
      <c r="E11" s="24">
        <f>D11*B10</f>
        <v>0</v>
      </c>
      <c r="F11" s="15">
        <v>0</v>
      </c>
      <c r="G11" s="26">
        <f t="shared" si="1"/>
        <v>0</v>
      </c>
      <c r="H11" s="15"/>
      <c r="I11" s="38"/>
      <c r="J11" s="34"/>
      <c r="K11" s="34">
        <v>3</v>
      </c>
      <c r="L11" s="29">
        <f t="shared" si="2"/>
        <v>0</v>
      </c>
      <c r="AC11" s="12">
        <f t="shared" si="0"/>
        <v>0</v>
      </c>
      <c r="AD11" s="39"/>
    </row>
    <row r="12" spans="1:32" x14ac:dyDescent="0.3">
      <c r="A12" s="17"/>
      <c r="B12" s="17"/>
      <c r="C12" s="10" t="s">
        <v>10</v>
      </c>
      <c r="D12" s="18">
        <v>0.6</v>
      </c>
      <c r="E12" s="23">
        <f>D12*B12</f>
        <v>0</v>
      </c>
      <c r="F12" s="17">
        <v>0</v>
      </c>
      <c r="G12" s="26">
        <f t="shared" si="1"/>
        <v>0</v>
      </c>
      <c r="H12" s="17"/>
      <c r="I12" s="22"/>
      <c r="J12" s="32"/>
      <c r="K12" s="32">
        <v>3</v>
      </c>
      <c r="L12" s="29">
        <f t="shared" si="2"/>
        <v>0</v>
      </c>
      <c r="AC12" s="12">
        <f t="shared" si="0"/>
        <v>0</v>
      </c>
      <c r="AD12" s="22"/>
    </row>
    <row r="13" spans="1:32" x14ac:dyDescent="0.3">
      <c r="A13" s="17"/>
      <c r="B13" s="17"/>
      <c r="C13" s="10" t="s">
        <v>11</v>
      </c>
      <c r="D13" s="18">
        <f>1-D12</f>
        <v>0.4</v>
      </c>
      <c r="E13" s="10">
        <f>D13*B12</f>
        <v>0</v>
      </c>
      <c r="F13" s="17">
        <v>0</v>
      </c>
      <c r="G13" s="26">
        <f t="shared" si="1"/>
        <v>0</v>
      </c>
      <c r="H13" s="17"/>
      <c r="I13" s="22"/>
      <c r="J13" s="32"/>
      <c r="K13" s="32">
        <v>3</v>
      </c>
      <c r="L13" s="29">
        <f t="shared" si="2"/>
        <v>0</v>
      </c>
      <c r="AC13" s="12">
        <f t="shared" si="0"/>
        <v>0</v>
      </c>
      <c r="AD13" s="37"/>
    </row>
    <row r="14" spans="1:32" x14ac:dyDescent="0.3">
      <c r="A14" s="19" t="s">
        <v>32</v>
      </c>
    </row>
    <row r="15" spans="1:32" x14ac:dyDescent="0.3">
      <c r="A15" s="30"/>
      <c r="AD15" t="s">
        <v>35</v>
      </c>
    </row>
    <row r="16" spans="1:32" x14ac:dyDescent="0.3">
      <c r="A16" s="30"/>
      <c r="AD16" t="s">
        <v>36</v>
      </c>
      <c r="AE16" t="s">
        <v>37</v>
      </c>
      <c r="AF16" t="s">
        <v>38</v>
      </c>
    </row>
    <row r="17" spans="1:32" x14ac:dyDescent="0.3">
      <c r="A17" s="30"/>
      <c r="AD17">
        <v>0</v>
      </c>
      <c r="AE17">
        <v>400</v>
      </c>
      <c r="AF17">
        <v>4</v>
      </c>
    </row>
    <row r="18" spans="1:32" x14ac:dyDescent="0.3">
      <c r="A18" s="30"/>
    </row>
    <row r="19" spans="1:32" x14ac:dyDescent="0.3">
      <c r="A19" s="30"/>
    </row>
    <row r="20" spans="1:32" x14ac:dyDescent="0.3">
      <c r="A20" s="30"/>
    </row>
    <row r="23" spans="1:32" ht="15" customHeight="1" x14ac:dyDescent="0.35">
      <c r="V23" s="1" t="s">
        <v>0</v>
      </c>
      <c r="W23" s="27" t="s">
        <v>21</v>
      </c>
    </row>
    <row r="24" spans="1:32" ht="15" customHeight="1" x14ac:dyDescent="0.35">
      <c r="A24" s="39"/>
      <c r="V24" s="2" t="s">
        <v>1</v>
      </c>
      <c r="W24" s="27" t="s">
        <v>22</v>
      </c>
    </row>
    <row r="25" spans="1:32" ht="15" customHeight="1" x14ac:dyDescent="0.35">
      <c r="A25" s="39"/>
      <c r="V25" s="3" t="s">
        <v>2</v>
      </c>
      <c r="W25" s="27" t="s">
        <v>26</v>
      </c>
    </row>
    <row r="26" spans="1:32" ht="15" customHeight="1" x14ac:dyDescent="0.35">
      <c r="A26" s="38"/>
      <c r="V26" s="4" t="s">
        <v>3</v>
      </c>
      <c r="W26" s="27" t="s">
        <v>27</v>
      </c>
    </row>
    <row r="27" spans="1:32" x14ac:dyDescent="0.3">
      <c r="A27" s="22"/>
    </row>
    <row r="30" spans="1:32" x14ac:dyDescent="0.3">
      <c r="A30" s="5"/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46</v>
      </c>
    </row>
    <row r="43" spans="1:1" ht="15.6" x14ac:dyDescent="0.3">
      <c r="A43" s="40" t="s">
        <v>47</v>
      </c>
    </row>
    <row r="44" spans="1:1" ht="15.6" x14ac:dyDescent="0.3">
      <c r="A44" s="41" t="s">
        <v>135</v>
      </c>
    </row>
    <row r="45" spans="1:1" ht="15.6" x14ac:dyDescent="0.3">
      <c r="A45" s="40" t="s">
        <v>57</v>
      </c>
    </row>
    <row r="46" spans="1:1" ht="15.6" x14ac:dyDescent="0.3">
      <c r="A46" s="40" t="s">
        <v>56</v>
      </c>
    </row>
    <row r="47" spans="1:1" ht="15.6" x14ac:dyDescent="0.3">
      <c r="A47" s="41" t="s">
        <v>60</v>
      </c>
    </row>
    <row r="48" spans="1:1" ht="15.6" x14ac:dyDescent="0.3">
      <c r="A48" s="40" t="s">
        <v>48</v>
      </c>
    </row>
    <row r="49" spans="1:1" ht="15.6" x14ac:dyDescent="0.3">
      <c r="A49" s="40" t="s">
        <v>49</v>
      </c>
    </row>
    <row r="50" spans="1:1" ht="15.6" x14ac:dyDescent="0.3">
      <c r="A50" s="41" t="s">
        <v>59</v>
      </c>
    </row>
    <row r="51" spans="1:1" ht="15.6" x14ac:dyDescent="0.3">
      <c r="A51" s="40" t="s">
        <v>58</v>
      </c>
    </row>
    <row r="52" spans="1:1" ht="15.6" x14ac:dyDescent="0.3">
      <c r="A52" s="40" t="s">
        <v>50</v>
      </c>
    </row>
    <row r="53" spans="1:1" ht="15.6" x14ac:dyDescent="0.3">
      <c r="A53" s="40" t="s">
        <v>51</v>
      </c>
    </row>
    <row r="54" spans="1:1" ht="15.6" x14ac:dyDescent="0.3">
      <c r="A54" s="41" t="s">
        <v>119</v>
      </c>
    </row>
    <row r="55" spans="1:1" ht="15.6" x14ac:dyDescent="0.3">
      <c r="A55" s="40" t="s">
        <v>52</v>
      </c>
    </row>
    <row r="56" spans="1:1" ht="15.6" x14ac:dyDescent="0.3">
      <c r="A56" s="41" t="s">
        <v>117</v>
      </c>
    </row>
    <row r="57" spans="1:1" ht="15.6" x14ac:dyDescent="0.3">
      <c r="A57" s="40" t="s">
        <v>53</v>
      </c>
    </row>
    <row r="58" spans="1:1" ht="15.6" x14ac:dyDescent="0.3">
      <c r="A58" s="40" t="s">
        <v>54</v>
      </c>
    </row>
    <row r="59" spans="1:1" ht="15.6" x14ac:dyDescent="0.3">
      <c r="A59" s="40" t="s">
        <v>55</v>
      </c>
    </row>
    <row r="60" spans="1:1" ht="15.6" x14ac:dyDescent="0.3">
      <c r="A60" s="41" t="s">
        <v>120</v>
      </c>
    </row>
    <row r="61" spans="1:1" ht="15.6" x14ac:dyDescent="0.3">
      <c r="A61" s="41" t="s">
        <v>65</v>
      </c>
    </row>
    <row r="62" spans="1:1" ht="15.6" x14ac:dyDescent="0.3">
      <c r="A62" s="41" t="s">
        <v>61</v>
      </c>
    </row>
    <row r="63" spans="1:1" ht="15.6" x14ac:dyDescent="0.3">
      <c r="A63" s="42" t="s">
        <v>62</v>
      </c>
    </row>
    <row r="64" spans="1:1" ht="15.6" x14ac:dyDescent="0.3">
      <c r="A64" s="41" t="s">
        <v>63</v>
      </c>
    </row>
    <row r="65" spans="1:1" ht="15.6" x14ac:dyDescent="0.3">
      <c r="A65" s="41" t="s">
        <v>64</v>
      </c>
    </row>
    <row r="68" spans="1:1" x14ac:dyDescent="0.3">
      <c r="A68" s="5" t="s">
        <v>4</v>
      </c>
    </row>
    <row r="69" spans="1:1" x14ac:dyDescent="0.3">
      <c r="A69" t="s">
        <v>41</v>
      </c>
    </row>
    <row r="70" spans="1:1" x14ac:dyDescent="0.3">
      <c r="A70" t="s">
        <v>15</v>
      </c>
    </row>
    <row r="71" spans="1:1" x14ac:dyDescent="0.3">
      <c r="A71" t="s">
        <v>16</v>
      </c>
    </row>
    <row r="72" spans="1:1" x14ac:dyDescent="0.3">
      <c r="A72" t="s">
        <v>17</v>
      </c>
    </row>
    <row r="73" spans="1:1" x14ac:dyDescent="0.3">
      <c r="A73" t="s">
        <v>18</v>
      </c>
    </row>
    <row r="74" spans="1:1" x14ac:dyDescent="0.3">
      <c r="A74" s="6" t="s">
        <v>5</v>
      </c>
    </row>
    <row r="75" spans="1:1" x14ac:dyDescent="0.3">
      <c r="A75" s="6"/>
    </row>
    <row r="76" spans="1:1" x14ac:dyDescent="0.3">
      <c r="A76" t="s">
        <v>122</v>
      </c>
    </row>
    <row r="77" spans="1:1" x14ac:dyDescent="0.3">
      <c r="A77" t="s">
        <v>138</v>
      </c>
    </row>
    <row r="78" spans="1:1" x14ac:dyDescent="0.3">
      <c r="A78" s="6" t="s">
        <v>68</v>
      </c>
    </row>
    <row r="79" spans="1:1" x14ac:dyDescent="0.3">
      <c r="A79" t="s">
        <v>66</v>
      </c>
    </row>
    <row r="80" spans="1:1" x14ac:dyDescent="0.3">
      <c r="A80" s="6" t="s">
        <v>67</v>
      </c>
    </row>
    <row r="82" spans="2:2" x14ac:dyDescent="0.3">
      <c r="B82" t="s">
        <v>121</v>
      </c>
    </row>
    <row r="83" spans="2:2" x14ac:dyDescent="0.3">
      <c r="B83" t="s">
        <v>19</v>
      </c>
    </row>
    <row r="84" spans="2:2" x14ac:dyDescent="0.3">
      <c r="B84" s="6" t="s">
        <v>6</v>
      </c>
    </row>
    <row r="85" spans="2:2" x14ac:dyDescent="0.3">
      <c r="B85" s="6" t="s">
        <v>7</v>
      </c>
    </row>
    <row r="86" spans="2:2" x14ac:dyDescent="0.3">
      <c r="B86" s="6" t="s">
        <v>45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6" r:id="rId1"/>
    <hyperlink ref="A78" r:id="rId2"/>
    <hyperlink ref="A80" r:id="rId3"/>
  </hyperlinks>
  <pageMargins left="0.7" right="0.7" top="0.75" bottom="0.75" header="0.3" footer="0.3"/>
  <pageSetup orientation="portrait" horizontalDpi="360" verticalDpi="36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opLeftCell="A70" zoomScale="130" zoomScaleNormal="130" workbookViewId="0">
      <selection activeCell="A78" sqref="A78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134</v>
      </c>
      <c r="N2" s="50" t="s">
        <v>127</v>
      </c>
    </row>
    <row r="3" spans="1:32" x14ac:dyDescent="0.3">
      <c r="A3" s="19" t="s">
        <v>23</v>
      </c>
      <c r="B3" s="35"/>
      <c r="C3" s="20"/>
      <c r="E3" s="19" t="s">
        <v>25</v>
      </c>
      <c r="F3" s="35"/>
    </row>
    <row r="4" spans="1:32" x14ac:dyDescent="0.3">
      <c r="A4" s="19" t="s">
        <v>24</v>
      </c>
      <c r="B4" s="36"/>
      <c r="E4" s="25"/>
      <c r="F4" s="36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28</v>
      </c>
      <c r="E5" s="8" t="s">
        <v>31</v>
      </c>
      <c r="F5" s="7" t="s">
        <v>12</v>
      </c>
      <c r="G5" s="8" t="s">
        <v>30</v>
      </c>
      <c r="H5" s="7" t="s">
        <v>39</v>
      </c>
      <c r="I5" s="7" t="s">
        <v>13</v>
      </c>
      <c r="J5" s="7" t="s">
        <v>33</v>
      </c>
      <c r="K5" s="7" t="s">
        <v>125</v>
      </c>
      <c r="L5" s="28" t="s">
        <v>34</v>
      </c>
      <c r="AC5" s="8" t="s">
        <v>29</v>
      </c>
    </row>
    <row r="6" spans="1:32" x14ac:dyDescent="0.3">
      <c r="A6" s="9"/>
      <c r="B6" s="9"/>
      <c r="C6" s="10" t="s">
        <v>10</v>
      </c>
      <c r="D6" s="11">
        <v>0.6</v>
      </c>
      <c r="E6" s="10">
        <f>D6*B6</f>
        <v>0</v>
      </c>
      <c r="F6" s="9">
        <v>0</v>
      </c>
      <c r="G6" s="26">
        <f>E6/(2+2*F6)</f>
        <v>0</v>
      </c>
      <c r="H6" s="9"/>
      <c r="I6" s="37"/>
      <c r="J6" s="31"/>
      <c r="K6" s="31">
        <v>3</v>
      </c>
      <c r="L6" s="29">
        <f>J6/K6</f>
        <v>0</v>
      </c>
      <c r="AC6" s="12">
        <f t="shared" ref="AC6:AC13" si="0">H6*100</f>
        <v>0</v>
      </c>
      <c r="AD6" s="37"/>
    </row>
    <row r="7" spans="1:32" x14ac:dyDescent="0.3">
      <c r="A7" s="9"/>
      <c r="B7" s="9"/>
      <c r="C7" s="10" t="s">
        <v>11</v>
      </c>
      <c r="D7" s="11">
        <f>1-D6</f>
        <v>0.4</v>
      </c>
      <c r="E7" s="10">
        <f>D7*B6</f>
        <v>0</v>
      </c>
      <c r="F7" s="9">
        <v>0</v>
      </c>
      <c r="G7" s="26">
        <f t="shared" ref="G7:G13" si="1">E7/(2+2*F7)</f>
        <v>0</v>
      </c>
      <c r="H7" s="9"/>
      <c r="I7" s="37"/>
      <c r="J7" s="31"/>
      <c r="K7" s="31">
        <v>3</v>
      </c>
      <c r="L7" s="29">
        <f t="shared" ref="L7:L13" si="2">J7/K7</f>
        <v>0</v>
      </c>
      <c r="AC7" s="12">
        <f t="shared" si="0"/>
        <v>0</v>
      </c>
      <c r="AD7" s="22"/>
    </row>
    <row r="8" spans="1:32" x14ac:dyDescent="0.3">
      <c r="A8" s="13"/>
      <c r="B8" s="13"/>
      <c r="C8" s="10" t="s">
        <v>10</v>
      </c>
      <c r="D8" s="14">
        <v>0.6</v>
      </c>
      <c r="E8" s="10">
        <f>D8*B8</f>
        <v>0</v>
      </c>
      <c r="F8" s="13">
        <v>0</v>
      </c>
      <c r="G8" s="26">
        <f t="shared" si="1"/>
        <v>0</v>
      </c>
      <c r="H8" s="13"/>
      <c r="I8" s="22"/>
      <c r="J8" s="33"/>
      <c r="K8" s="33">
        <v>3</v>
      </c>
      <c r="L8" s="29">
        <f t="shared" si="2"/>
        <v>0</v>
      </c>
      <c r="AC8" s="12">
        <f t="shared" si="0"/>
        <v>0</v>
      </c>
      <c r="AD8" s="22"/>
    </row>
    <row r="9" spans="1:32" x14ac:dyDescent="0.3">
      <c r="A9" s="13"/>
      <c r="B9" s="13"/>
      <c r="C9" s="10" t="s">
        <v>11</v>
      </c>
      <c r="D9" s="14">
        <f>1-D8</f>
        <v>0.4</v>
      </c>
      <c r="E9" s="10">
        <f>D9*B8</f>
        <v>0</v>
      </c>
      <c r="F9" s="13">
        <v>0</v>
      </c>
      <c r="G9" s="26">
        <f t="shared" si="1"/>
        <v>0</v>
      </c>
      <c r="H9" s="13"/>
      <c r="I9" s="22"/>
      <c r="J9" s="33"/>
      <c r="K9" s="33">
        <v>3</v>
      </c>
      <c r="L9" s="29">
        <f t="shared" si="2"/>
        <v>0</v>
      </c>
      <c r="AC9" s="12">
        <f t="shared" si="0"/>
        <v>0</v>
      </c>
      <c r="AD9" s="38"/>
    </row>
    <row r="10" spans="1:32" x14ac:dyDescent="0.3">
      <c r="A10" s="15"/>
      <c r="B10" s="15"/>
      <c r="C10" s="10" t="s">
        <v>10</v>
      </c>
      <c r="D10" s="16">
        <v>0.6</v>
      </c>
      <c r="E10" s="10">
        <f>D10*B10</f>
        <v>0</v>
      </c>
      <c r="F10" s="15">
        <v>0</v>
      </c>
      <c r="G10" s="26">
        <f t="shared" si="1"/>
        <v>0</v>
      </c>
      <c r="H10" s="15"/>
      <c r="I10" s="38"/>
      <c r="J10" s="34"/>
      <c r="K10" s="34">
        <v>3</v>
      </c>
      <c r="L10" s="29">
        <f t="shared" si="2"/>
        <v>0</v>
      </c>
      <c r="AC10" s="12">
        <f t="shared" si="0"/>
        <v>0</v>
      </c>
      <c r="AD10" s="38"/>
    </row>
    <row r="11" spans="1:32" x14ac:dyDescent="0.3">
      <c r="A11" s="15"/>
      <c r="B11" s="15"/>
      <c r="C11" s="10" t="s">
        <v>11</v>
      </c>
      <c r="D11" s="16">
        <f>1-D10</f>
        <v>0.4</v>
      </c>
      <c r="E11" s="24">
        <f>D11*B10</f>
        <v>0</v>
      </c>
      <c r="F11" s="15">
        <v>0</v>
      </c>
      <c r="G11" s="26">
        <f t="shared" si="1"/>
        <v>0</v>
      </c>
      <c r="H11" s="15"/>
      <c r="I11" s="38"/>
      <c r="J11" s="34"/>
      <c r="K11" s="34">
        <v>3</v>
      </c>
      <c r="L11" s="29">
        <f t="shared" si="2"/>
        <v>0</v>
      </c>
      <c r="AC11" s="12">
        <f t="shared" si="0"/>
        <v>0</v>
      </c>
      <c r="AD11" s="39"/>
    </row>
    <row r="12" spans="1:32" x14ac:dyDescent="0.3">
      <c r="A12" s="17"/>
      <c r="B12" s="17"/>
      <c r="C12" s="10" t="s">
        <v>10</v>
      </c>
      <c r="D12" s="18">
        <v>0.6</v>
      </c>
      <c r="E12" s="23">
        <f>D12*B12</f>
        <v>0</v>
      </c>
      <c r="F12" s="17">
        <v>0</v>
      </c>
      <c r="G12" s="26">
        <f t="shared" si="1"/>
        <v>0</v>
      </c>
      <c r="H12" s="17"/>
      <c r="I12" s="22"/>
      <c r="J12" s="32"/>
      <c r="K12" s="32">
        <v>3</v>
      </c>
      <c r="L12" s="29">
        <f t="shared" si="2"/>
        <v>0</v>
      </c>
      <c r="AC12" s="12">
        <f t="shared" si="0"/>
        <v>0</v>
      </c>
      <c r="AD12" s="22"/>
    </row>
    <row r="13" spans="1:32" x14ac:dyDescent="0.3">
      <c r="A13" s="17"/>
      <c r="B13" s="17"/>
      <c r="C13" s="10" t="s">
        <v>11</v>
      </c>
      <c r="D13" s="18">
        <f>1-D12</f>
        <v>0.4</v>
      </c>
      <c r="E13" s="10">
        <f>D13*B12</f>
        <v>0</v>
      </c>
      <c r="F13" s="17">
        <v>0</v>
      </c>
      <c r="G13" s="26">
        <f t="shared" si="1"/>
        <v>0</v>
      </c>
      <c r="H13" s="17"/>
      <c r="I13" s="22"/>
      <c r="J13" s="32"/>
      <c r="K13" s="32">
        <v>3</v>
      </c>
      <c r="L13" s="29">
        <f t="shared" si="2"/>
        <v>0</v>
      </c>
      <c r="AC13" s="12">
        <f t="shared" si="0"/>
        <v>0</v>
      </c>
      <c r="AD13" s="37"/>
    </row>
    <row r="14" spans="1:32" x14ac:dyDescent="0.3">
      <c r="A14" s="19" t="s">
        <v>32</v>
      </c>
    </row>
    <row r="15" spans="1:32" x14ac:dyDescent="0.3">
      <c r="A15" s="30"/>
      <c r="AD15" t="s">
        <v>35</v>
      </c>
    </row>
    <row r="16" spans="1:32" x14ac:dyDescent="0.3">
      <c r="A16" s="30"/>
      <c r="AD16" t="s">
        <v>36</v>
      </c>
      <c r="AE16" t="s">
        <v>37</v>
      </c>
      <c r="AF16" t="s">
        <v>38</v>
      </c>
    </row>
    <row r="17" spans="1:32" x14ac:dyDescent="0.3">
      <c r="A17" s="30"/>
      <c r="AD17">
        <v>0</v>
      </c>
      <c r="AE17">
        <v>400</v>
      </c>
      <c r="AF17">
        <v>4</v>
      </c>
    </row>
    <row r="18" spans="1:32" x14ac:dyDescent="0.3">
      <c r="A18" s="30"/>
    </row>
    <row r="19" spans="1:32" x14ac:dyDescent="0.3">
      <c r="A19" s="30"/>
    </row>
    <row r="20" spans="1:32" x14ac:dyDescent="0.3">
      <c r="A20" s="30"/>
    </row>
    <row r="23" spans="1:32" ht="15" customHeight="1" x14ac:dyDescent="0.35">
      <c r="V23" s="1" t="s">
        <v>0</v>
      </c>
      <c r="W23" s="27" t="s">
        <v>21</v>
      </c>
    </row>
    <row r="24" spans="1:32" ht="15" customHeight="1" x14ac:dyDescent="0.35">
      <c r="A24" s="39"/>
      <c r="V24" s="2" t="s">
        <v>1</v>
      </c>
      <c r="W24" s="27" t="s">
        <v>22</v>
      </c>
    </row>
    <row r="25" spans="1:32" ht="15" customHeight="1" x14ac:dyDescent="0.35">
      <c r="A25" s="39"/>
      <c r="V25" s="3" t="s">
        <v>2</v>
      </c>
      <c r="W25" s="27" t="s">
        <v>26</v>
      </c>
    </row>
    <row r="26" spans="1:32" ht="15" customHeight="1" x14ac:dyDescent="0.35">
      <c r="A26" s="38"/>
      <c r="V26" s="4" t="s">
        <v>3</v>
      </c>
      <c r="W26" s="27" t="s">
        <v>27</v>
      </c>
    </row>
    <row r="27" spans="1:32" x14ac:dyDescent="0.3">
      <c r="A27" s="22"/>
    </row>
    <row r="30" spans="1:32" x14ac:dyDescent="0.3">
      <c r="A30" s="5"/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46</v>
      </c>
    </row>
    <row r="43" spans="1:1" ht="15.6" x14ac:dyDescent="0.3">
      <c r="A43" s="40" t="s">
        <v>47</v>
      </c>
    </row>
    <row r="44" spans="1:1" ht="15.6" x14ac:dyDescent="0.3">
      <c r="A44" s="41" t="s">
        <v>135</v>
      </c>
    </row>
    <row r="45" spans="1:1" ht="15.6" x14ac:dyDescent="0.3">
      <c r="A45" s="40" t="s">
        <v>57</v>
      </c>
    </row>
    <row r="46" spans="1:1" ht="15.6" x14ac:dyDescent="0.3">
      <c r="A46" s="40" t="s">
        <v>56</v>
      </c>
    </row>
    <row r="47" spans="1:1" ht="15.6" x14ac:dyDescent="0.3">
      <c r="A47" s="41" t="s">
        <v>60</v>
      </c>
    </row>
    <row r="48" spans="1:1" ht="15.6" x14ac:dyDescent="0.3">
      <c r="A48" s="40" t="s">
        <v>48</v>
      </c>
    </row>
    <row r="49" spans="1:1" ht="15.6" x14ac:dyDescent="0.3">
      <c r="A49" s="40" t="s">
        <v>49</v>
      </c>
    </row>
    <row r="50" spans="1:1" ht="15.6" x14ac:dyDescent="0.3">
      <c r="A50" s="41" t="s">
        <v>59</v>
      </c>
    </row>
    <row r="51" spans="1:1" ht="15.6" x14ac:dyDescent="0.3">
      <c r="A51" s="40" t="s">
        <v>58</v>
      </c>
    </row>
    <row r="52" spans="1:1" ht="15.6" x14ac:dyDescent="0.3">
      <c r="A52" s="40" t="s">
        <v>50</v>
      </c>
    </row>
    <row r="53" spans="1:1" ht="15.6" x14ac:dyDescent="0.3">
      <c r="A53" s="40" t="s">
        <v>51</v>
      </c>
    </row>
    <row r="54" spans="1:1" ht="15.6" x14ac:dyDescent="0.3">
      <c r="A54" s="41" t="s">
        <v>119</v>
      </c>
    </row>
    <row r="55" spans="1:1" ht="15.6" x14ac:dyDescent="0.3">
      <c r="A55" s="40" t="s">
        <v>52</v>
      </c>
    </row>
    <row r="56" spans="1:1" ht="15.6" x14ac:dyDescent="0.3">
      <c r="A56" s="41" t="s">
        <v>117</v>
      </c>
    </row>
    <row r="57" spans="1:1" ht="15.6" x14ac:dyDescent="0.3">
      <c r="A57" s="40" t="s">
        <v>53</v>
      </c>
    </row>
    <row r="58" spans="1:1" ht="15.6" x14ac:dyDescent="0.3">
      <c r="A58" s="40" t="s">
        <v>54</v>
      </c>
    </row>
    <row r="59" spans="1:1" ht="15.6" x14ac:dyDescent="0.3">
      <c r="A59" s="40" t="s">
        <v>55</v>
      </c>
    </row>
    <row r="60" spans="1:1" ht="15.6" x14ac:dyDescent="0.3">
      <c r="A60" s="41" t="s">
        <v>120</v>
      </c>
    </row>
    <row r="61" spans="1:1" ht="15.6" x14ac:dyDescent="0.3">
      <c r="A61" s="41" t="s">
        <v>65</v>
      </c>
    </row>
    <row r="62" spans="1:1" ht="15.6" x14ac:dyDescent="0.3">
      <c r="A62" s="41" t="s">
        <v>61</v>
      </c>
    </row>
    <row r="63" spans="1:1" ht="15.6" x14ac:dyDescent="0.3">
      <c r="A63" s="42" t="s">
        <v>62</v>
      </c>
    </row>
    <row r="64" spans="1:1" ht="15.6" x14ac:dyDescent="0.3">
      <c r="A64" s="41" t="s">
        <v>63</v>
      </c>
    </row>
    <row r="65" spans="1:1" ht="15.6" x14ac:dyDescent="0.3">
      <c r="A65" s="41" t="s">
        <v>64</v>
      </c>
    </row>
    <row r="68" spans="1:1" x14ac:dyDescent="0.3">
      <c r="A68" s="5" t="s">
        <v>4</v>
      </c>
    </row>
    <row r="69" spans="1:1" x14ac:dyDescent="0.3">
      <c r="A69" t="s">
        <v>41</v>
      </c>
    </row>
    <row r="70" spans="1:1" x14ac:dyDescent="0.3">
      <c r="A70" t="s">
        <v>15</v>
      </c>
    </row>
    <row r="71" spans="1:1" x14ac:dyDescent="0.3">
      <c r="A71" t="s">
        <v>16</v>
      </c>
    </row>
    <row r="72" spans="1:1" x14ac:dyDescent="0.3">
      <c r="A72" t="s">
        <v>17</v>
      </c>
    </row>
    <row r="73" spans="1:1" x14ac:dyDescent="0.3">
      <c r="A73" t="s">
        <v>18</v>
      </c>
    </row>
    <row r="74" spans="1:1" x14ac:dyDescent="0.3">
      <c r="A74" s="6" t="s">
        <v>5</v>
      </c>
    </row>
    <row r="75" spans="1:1" x14ac:dyDescent="0.3">
      <c r="A75" s="6"/>
    </row>
    <row r="76" spans="1:1" x14ac:dyDescent="0.3">
      <c r="A76" t="s">
        <v>122</v>
      </c>
    </row>
    <row r="77" spans="1:1" x14ac:dyDescent="0.3">
      <c r="A77" t="s">
        <v>138</v>
      </c>
    </row>
    <row r="78" spans="1:1" x14ac:dyDescent="0.3">
      <c r="A78" s="6" t="s">
        <v>68</v>
      </c>
    </row>
    <row r="79" spans="1:1" x14ac:dyDescent="0.3">
      <c r="A79" t="s">
        <v>66</v>
      </c>
    </row>
    <row r="80" spans="1:1" x14ac:dyDescent="0.3">
      <c r="A80" s="6" t="s">
        <v>67</v>
      </c>
    </row>
    <row r="82" spans="2:2" x14ac:dyDescent="0.3">
      <c r="B82" t="s">
        <v>121</v>
      </c>
    </row>
    <row r="83" spans="2:2" x14ac:dyDescent="0.3">
      <c r="B83" t="s">
        <v>19</v>
      </c>
    </row>
    <row r="84" spans="2:2" x14ac:dyDescent="0.3">
      <c r="B84" s="6" t="s">
        <v>6</v>
      </c>
    </row>
    <row r="85" spans="2:2" x14ac:dyDescent="0.3">
      <c r="B85" s="6" t="s">
        <v>7</v>
      </c>
    </row>
    <row r="86" spans="2:2" x14ac:dyDescent="0.3">
      <c r="B86" s="6" t="s">
        <v>45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6" r:id="rId1"/>
    <hyperlink ref="A78" r:id="rId2"/>
    <hyperlink ref="A80" r:id="rId3"/>
  </hyperlinks>
  <pageMargins left="0.7" right="0.7" top="0.75" bottom="0.75" header="0.3" footer="0.3"/>
  <pageSetup orientation="portrait" horizontalDpi="360" verticalDpi="36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opLeftCell="A73" zoomScale="130" zoomScaleNormal="130" workbookViewId="0">
      <selection activeCell="A78" sqref="A78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134</v>
      </c>
      <c r="N2" s="50" t="s">
        <v>127</v>
      </c>
    </row>
    <row r="3" spans="1:32" x14ac:dyDescent="0.3">
      <c r="A3" s="19" t="s">
        <v>23</v>
      </c>
      <c r="B3" s="35"/>
      <c r="C3" s="20"/>
      <c r="E3" s="19" t="s">
        <v>25</v>
      </c>
      <c r="F3" s="35"/>
    </row>
    <row r="4" spans="1:32" x14ac:dyDescent="0.3">
      <c r="A4" s="19" t="s">
        <v>24</v>
      </c>
      <c r="B4" s="36"/>
      <c r="E4" s="25"/>
      <c r="F4" s="36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28</v>
      </c>
      <c r="E5" s="8" t="s">
        <v>31</v>
      </c>
      <c r="F5" s="7" t="s">
        <v>12</v>
      </c>
      <c r="G5" s="8" t="s">
        <v>30</v>
      </c>
      <c r="H5" s="7" t="s">
        <v>39</v>
      </c>
      <c r="I5" s="7" t="s">
        <v>13</v>
      </c>
      <c r="J5" s="7" t="s">
        <v>33</v>
      </c>
      <c r="K5" s="7" t="s">
        <v>125</v>
      </c>
      <c r="L5" s="28" t="s">
        <v>34</v>
      </c>
      <c r="AC5" s="8" t="s">
        <v>29</v>
      </c>
    </row>
    <row r="6" spans="1:32" x14ac:dyDescent="0.3">
      <c r="A6" s="9"/>
      <c r="B6" s="9"/>
      <c r="C6" s="10" t="s">
        <v>10</v>
      </c>
      <c r="D6" s="11">
        <v>0.6</v>
      </c>
      <c r="E6" s="10">
        <f>D6*B6</f>
        <v>0</v>
      </c>
      <c r="F6" s="9">
        <v>0</v>
      </c>
      <c r="G6" s="26">
        <f>E6/(2+2*F6)</f>
        <v>0</v>
      </c>
      <c r="H6" s="9"/>
      <c r="I6" s="37"/>
      <c r="J6" s="31"/>
      <c r="K6" s="31">
        <v>3</v>
      </c>
      <c r="L6" s="29">
        <f>J6/K6</f>
        <v>0</v>
      </c>
      <c r="AC6" s="12">
        <f t="shared" ref="AC6:AC13" si="0">H6*100</f>
        <v>0</v>
      </c>
      <c r="AD6" s="37"/>
    </row>
    <row r="7" spans="1:32" x14ac:dyDescent="0.3">
      <c r="A7" s="9"/>
      <c r="B7" s="9"/>
      <c r="C7" s="10" t="s">
        <v>11</v>
      </c>
      <c r="D7" s="11">
        <f>1-D6</f>
        <v>0.4</v>
      </c>
      <c r="E7" s="10">
        <f>D7*B6</f>
        <v>0</v>
      </c>
      <c r="F7" s="9">
        <v>0</v>
      </c>
      <c r="G7" s="26">
        <f t="shared" ref="G7:G13" si="1">E7/(2+2*F7)</f>
        <v>0</v>
      </c>
      <c r="H7" s="9"/>
      <c r="I7" s="37"/>
      <c r="J7" s="31"/>
      <c r="K7" s="31">
        <v>3</v>
      </c>
      <c r="L7" s="29">
        <f t="shared" ref="L7:L13" si="2">J7/K7</f>
        <v>0</v>
      </c>
      <c r="AC7" s="12">
        <f t="shared" si="0"/>
        <v>0</v>
      </c>
      <c r="AD7" s="22"/>
    </row>
    <row r="8" spans="1:32" x14ac:dyDescent="0.3">
      <c r="A8" s="13"/>
      <c r="B8" s="13"/>
      <c r="C8" s="10" t="s">
        <v>10</v>
      </c>
      <c r="D8" s="14">
        <v>0.6</v>
      </c>
      <c r="E8" s="10">
        <f>D8*B8</f>
        <v>0</v>
      </c>
      <c r="F8" s="13">
        <v>0</v>
      </c>
      <c r="G8" s="26">
        <f t="shared" si="1"/>
        <v>0</v>
      </c>
      <c r="H8" s="13"/>
      <c r="I8" s="22"/>
      <c r="J8" s="33"/>
      <c r="K8" s="33">
        <v>3</v>
      </c>
      <c r="L8" s="29">
        <f t="shared" si="2"/>
        <v>0</v>
      </c>
      <c r="AC8" s="12">
        <f t="shared" si="0"/>
        <v>0</v>
      </c>
      <c r="AD8" s="22"/>
    </row>
    <row r="9" spans="1:32" x14ac:dyDescent="0.3">
      <c r="A9" s="13"/>
      <c r="B9" s="13"/>
      <c r="C9" s="10" t="s">
        <v>11</v>
      </c>
      <c r="D9" s="14">
        <f>1-D8</f>
        <v>0.4</v>
      </c>
      <c r="E9" s="10">
        <f>D9*B8</f>
        <v>0</v>
      </c>
      <c r="F9" s="13">
        <v>0</v>
      </c>
      <c r="G9" s="26">
        <f t="shared" si="1"/>
        <v>0</v>
      </c>
      <c r="H9" s="13"/>
      <c r="I9" s="22"/>
      <c r="J9" s="33"/>
      <c r="K9" s="33">
        <v>3</v>
      </c>
      <c r="L9" s="29">
        <f t="shared" si="2"/>
        <v>0</v>
      </c>
      <c r="AC9" s="12">
        <f t="shared" si="0"/>
        <v>0</v>
      </c>
      <c r="AD9" s="38"/>
    </row>
    <row r="10" spans="1:32" x14ac:dyDescent="0.3">
      <c r="A10" s="15"/>
      <c r="B10" s="15"/>
      <c r="C10" s="10" t="s">
        <v>10</v>
      </c>
      <c r="D10" s="16">
        <v>0.6</v>
      </c>
      <c r="E10" s="10">
        <f>D10*B10</f>
        <v>0</v>
      </c>
      <c r="F10" s="15">
        <v>0</v>
      </c>
      <c r="G10" s="26">
        <f t="shared" si="1"/>
        <v>0</v>
      </c>
      <c r="H10" s="15"/>
      <c r="I10" s="38"/>
      <c r="J10" s="34"/>
      <c r="K10" s="34">
        <v>3</v>
      </c>
      <c r="L10" s="29">
        <f t="shared" si="2"/>
        <v>0</v>
      </c>
      <c r="AC10" s="12">
        <f t="shared" si="0"/>
        <v>0</v>
      </c>
      <c r="AD10" s="38"/>
    </row>
    <row r="11" spans="1:32" x14ac:dyDescent="0.3">
      <c r="A11" s="15"/>
      <c r="B11" s="15"/>
      <c r="C11" s="10" t="s">
        <v>11</v>
      </c>
      <c r="D11" s="16">
        <f>1-D10</f>
        <v>0.4</v>
      </c>
      <c r="E11" s="24">
        <f>D11*B10</f>
        <v>0</v>
      </c>
      <c r="F11" s="15">
        <v>0</v>
      </c>
      <c r="G11" s="26">
        <f t="shared" si="1"/>
        <v>0</v>
      </c>
      <c r="H11" s="15"/>
      <c r="I11" s="38"/>
      <c r="J11" s="34"/>
      <c r="K11" s="34">
        <v>3</v>
      </c>
      <c r="L11" s="29">
        <f t="shared" si="2"/>
        <v>0</v>
      </c>
      <c r="AC11" s="12">
        <f t="shared" si="0"/>
        <v>0</v>
      </c>
      <c r="AD11" s="39"/>
    </row>
    <row r="12" spans="1:32" x14ac:dyDescent="0.3">
      <c r="A12" s="17"/>
      <c r="B12" s="17"/>
      <c r="C12" s="10" t="s">
        <v>10</v>
      </c>
      <c r="D12" s="18">
        <v>0.6</v>
      </c>
      <c r="E12" s="23">
        <f>D12*B12</f>
        <v>0</v>
      </c>
      <c r="F12" s="17">
        <v>0</v>
      </c>
      <c r="G12" s="26">
        <f t="shared" si="1"/>
        <v>0</v>
      </c>
      <c r="H12" s="17"/>
      <c r="I12" s="22"/>
      <c r="J12" s="32"/>
      <c r="K12" s="32">
        <v>3</v>
      </c>
      <c r="L12" s="29">
        <f t="shared" si="2"/>
        <v>0</v>
      </c>
      <c r="AC12" s="12">
        <f t="shared" si="0"/>
        <v>0</v>
      </c>
      <c r="AD12" s="22"/>
    </row>
    <row r="13" spans="1:32" x14ac:dyDescent="0.3">
      <c r="A13" s="17"/>
      <c r="B13" s="17"/>
      <c r="C13" s="10" t="s">
        <v>11</v>
      </c>
      <c r="D13" s="18">
        <f>1-D12</f>
        <v>0.4</v>
      </c>
      <c r="E13" s="10">
        <f>D13*B12</f>
        <v>0</v>
      </c>
      <c r="F13" s="17">
        <v>0</v>
      </c>
      <c r="G13" s="26">
        <f t="shared" si="1"/>
        <v>0</v>
      </c>
      <c r="H13" s="17"/>
      <c r="I13" s="22"/>
      <c r="J13" s="32"/>
      <c r="K13" s="32">
        <v>3</v>
      </c>
      <c r="L13" s="29">
        <f t="shared" si="2"/>
        <v>0</v>
      </c>
      <c r="AC13" s="12">
        <f t="shared" si="0"/>
        <v>0</v>
      </c>
      <c r="AD13" s="37"/>
    </row>
    <row r="14" spans="1:32" x14ac:dyDescent="0.3">
      <c r="A14" s="19" t="s">
        <v>32</v>
      </c>
    </row>
    <row r="15" spans="1:32" x14ac:dyDescent="0.3">
      <c r="A15" s="30"/>
      <c r="AD15" t="s">
        <v>35</v>
      </c>
    </row>
    <row r="16" spans="1:32" x14ac:dyDescent="0.3">
      <c r="A16" s="30"/>
      <c r="AD16" t="s">
        <v>36</v>
      </c>
      <c r="AE16" t="s">
        <v>37</v>
      </c>
      <c r="AF16" t="s">
        <v>38</v>
      </c>
    </row>
    <row r="17" spans="1:32" x14ac:dyDescent="0.3">
      <c r="A17" s="30"/>
      <c r="AD17">
        <v>0</v>
      </c>
      <c r="AE17">
        <v>400</v>
      </c>
      <c r="AF17">
        <v>4</v>
      </c>
    </row>
    <row r="18" spans="1:32" x14ac:dyDescent="0.3">
      <c r="A18" s="30"/>
    </row>
    <row r="19" spans="1:32" x14ac:dyDescent="0.3">
      <c r="A19" s="30"/>
    </row>
    <row r="20" spans="1:32" x14ac:dyDescent="0.3">
      <c r="A20" s="30"/>
    </row>
    <row r="23" spans="1:32" ht="15" customHeight="1" x14ac:dyDescent="0.35">
      <c r="V23" s="1" t="s">
        <v>0</v>
      </c>
      <c r="W23" s="27" t="s">
        <v>21</v>
      </c>
    </row>
    <row r="24" spans="1:32" ht="15" customHeight="1" x14ac:dyDescent="0.35">
      <c r="A24" s="39"/>
      <c r="V24" s="2" t="s">
        <v>1</v>
      </c>
      <c r="W24" s="27" t="s">
        <v>22</v>
      </c>
    </row>
    <row r="25" spans="1:32" ht="15" customHeight="1" x14ac:dyDescent="0.35">
      <c r="A25" s="39"/>
      <c r="V25" s="3" t="s">
        <v>2</v>
      </c>
      <c r="W25" s="27" t="s">
        <v>26</v>
      </c>
    </row>
    <row r="26" spans="1:32" ht="15" customHeight="1" x14ac:dyDescent="0.35">
      <c r="A26" s="38"/>
      <c r="V26" s="4" t="s">
        <v>3</v>
      </c>
      <c r="W26" s="27" t="s">
        <v>27</v>
      </c>
    </row>
    <row r="27" spans="1:32" x14ac:dyDescent="0.3">
      <c r="A27" s="22"/>
    </row>
    <row r="30" spans="1:32" x14ac:dyDescent="0.3">
      <c r="A30" s="5"/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46</v>
      </c>
    </row>
    <row r="43" spans="1:1" ht="15.6" x14ac:dyDescent="0.3">
      <c r="A43" s="40" t="s">
        <v>47</v>
      </c>
    </row>
    <row r="44" spans="1:1" ht="15.6" x14ac:dyDescent="0.3">
      <c r="A44" s="41" t="s">
        <v>135</v>
      </c>
    </row>
    <row r="45" spans="1:1" ht="15.6" x14ac:dyDescent="0.3">
      <c r="A45" s="40" t="s">
        <v>57</v>
      </c>
    </row>
    <row r="46" spans="1:1" ht="15.6" x14ac:dyDescent="0.3">
      <c r="A46" s="40" t="s">
        <v>56</v>
      </c>
    </row>
    <row r="47" spans="1:1" ht="15.6" x14ac:dyDescent="0.3">
      <c r="A47" s="41" t="s">
        <v>60</v>
      </c>
    </row>
    <row r="48" spans="1:1" ht="15.6" x14ac:dyDescent="0.3">
      <c r="A48" s="40" t="s">
        <v>48</v>
      </c>
    </row>
    <row r="49" spans="1:1" ht="15.6" x14ac:dyDescent="0.3">
      <c r="A49" s="40" t="s">
        <v>49</v>
      </c>
    </row>
    <row r="50" spans="1:1" ht="15.6" x14ac:dyDescent="0.3">
      <c r="A50" s="41" t="s">
        <v>59</v>
      </c>
    </row>
    <row r="51" spans="1:1" ht="15.6" x14ac:dyDescent="0.3">
      <c r="A51" s="40" t="s">
        <v>58</v>
      </c>
    </row>
    <row r="52" spans="1:1" ht="15.6" x14ac:dyDescent="0.3">
      <c r="A52" s="40" t="s">
        <v>50</v>
      </c>
    </row>
    <row r="53" spans="1:1" ht="15.6" x14ac:dyDescent="0.3">
      <c r="A53" s="40" t="s">
        <v>51</v>
      </c>
    </row>
    <row r="54" spans="1:1" ht="15.6" x14ac:dyDescent="0.3">
      <c r="A54" s="41" t="s">
        <v>119</v>
      </c>
    </row>
    <row r="55" spans="1:1" ht="15.6" x14ac:dyDescent="0.3">
      <c r="A55" s="40" t="s">
        <v>52</v>
      </c>
    </row>
    <row r="56" spans="1:1" ht="15.6" x14ac:dyDescent="0.3">
      <c r="A56" s="41" t="s">
        <v>117</v>
      </c>
    </row>
    <row r="57" spans="1:1" ht="15.6" x14ac:dyDescent="0.3">
      <c r="A57" s="40" t="s">
        <v>53</v>
      </c>
    </row>
    <row r="58" spans="1:1" ht="15.6" x14ac:dyDescent="0.3">
      <c r="A58" s="40" t="s">
        <v>54</v>
      </c>
    </row>
    <row r="59" spans="1:1" ht="15.6" x14ac:dyDescent="0.3">
      <c r="A59" s="40" t="s">
        <v>55</v>
      </c>
    </row>
    <row r="60" spans="1:1" ht="15.6" x14ac:dyDescent="0.3">
      <c r="A60" s="41" t="s">
        <v>120</v>
      </c>
    </row>
    <row r="61" spans="1:1" ht="15.6" x14ac:dyDescent="0.3">
      <c r="A61" s="41" t="s">
        <v>65</v>
      </c>
    </row>
    <row r="62" spans="1:1" ht="15.6" x14ac:dyDescent="0.3">
      <c r="A62" s="41" t="s">
        <v>61</v>
      </c>
    </row>
    <row r="63" spans="1:1" ht="15.6" x14ac:dyDescent="0.3">
      <c r="A63" s="42" t="s">
        <v>62</v>
      </c>
    </row>
    <row r="64" spans="1:1" ht="15.6" x14ac:dyDescent="0.3">
      <c r="A64" s="41" t="s">
        <v>63</v>
      </c>
    </row>
    <row r="65" spans="1:1" ht="15.6" x14ac:dyDescent="0.3">
      <c r="A65" s="41" t="s">
        <v>64</v>
      </c>
    </row>
    <row r="68" spans="1:1" x14ac:dyDescent="0.3">
      <c r="A68" s="5" t="s">
        <v>4</v>
      </c>
    </row>
    <row r="69" spans="1:1" x14ac:dyDescent="0.3">
      <c r="A69" t="s">
        <v>41</v>
      </c>
    </row>
    <row r="70" spans="1:1" x14ac:dyDescent="0.3">
      <c r="A70" t="s">
        <v>15</v>
      </c>
    </row>
    <row r="71" spans="1:1" x14ac:dyDescent="0.3">
      <c r="A71" t="s">
        <v>16</v>
      </c>
    </row>
    <row r="72" spans="1:1" x14ac:dyDescent="0.3">
      <c r="A72" t="s">
        <v>17</v>
      </c>
    </row>
    <row r="73" spans="1:1" x14ac:dyDescent="0.3">
      <c r="A73" t="s">
        <v>18</v>
      </c>
    </row>
    <row r="74" spans="1:1" x14ac:dyDescent="0.3">
      <c r="A74" s="6" t="s">
        <v>5</v>
      </c>
    </row>
    <row r="75" spans="1:1" x14ac:dyDescent="0.3">
      <c r="A75" s="6"/>
    </row>
    <row r="76" spans="1:1" x14ac:dyDescent="0.3">
      <c r="A76" t="s">
        <v>122</v>
      </c>
    </row>
    <row r="77" spans="1:1" x14ac:dyDescent="0.3">
      <c r="A77" t="s">
        <v>138</v>
      </c>
    </row>
    <row r="78" spans="1:1" x14ac:dyDescent="0.3">
      <c r="A78" s="6" t="s">
        <v>68</v>
      </c>
    </row>
    <row r="79" spans="1:1" x14ac:dyDescent="0.3">
      <c r="A79" t="s">
        <v>66</v>
      </c>
    </row>
    <row r="80" spans="1:1" x14ac:dyDescent="0.3">
      <c r="A80" s="6" t="s">
        <v>67</v>
      </c>
    </row>
    <row r="82" spans="2:2" x14ac:dyDescent="0.3">
      <c r="B82" t="s">
        <v>121</v>
      </c>
    </row>
    <row r="83" spans="2:2" x14ac:dyDescent="0.3">
      <c r="B83" t="s">
        <v>19</v>
      </c>
    </row>
    <row r="84" spans="2:2" x14ac:dyDescent="0.3">
      <c r="B84" s="6" t="s">
        <v>6</v>
      </c>
    </row>
    <row r="85" spans="2:2" x14ac:dyDescent="0.3">
      <c r="B85" s="6" t="s">
        <v>7</v>
      </c>
    </row>
    <row r="86" spans="2:2" x14ac:dyDescent="0.3">
      <c r="B86" s="6" t="s">
        <v>45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6" r:id="rId1"/>
    <hyperlink ref="A78" r:id="rId2"/>
    <hyperlink ref="A80" r:id="rId3"/>
  </hyperlinks>
  <pageMargins left="0.7" right="0.7" top="0.75" bottom="0.75" header="0.3" footer="0.3"/>
  <pageSetup orientation="portrait" horizontalDpi="360" verticalDpi="36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opLeftCell="A67" zoomScale="130" zoomScaleNormal="130" workbookViewId="0">
      <selection activeCell="A78" sqref="A78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134</v>
      </c>
      <c r="N2" s="50" t="s">
        <v>127</v>
      </c>
    </row>
    <row r="3" spans="1:32" x14ac:dyDescent="0.3">
      <c r="A3" s="19" t="s">
        <v>23</v>
      </c>
      <c r="B3" s="35"/>
      <c r="C3" s="20"/>
      <c r="E3" s="19" t="s">
        <v>25</v>
      </c>
      <c r="F3" s="35"/>
    </row>
    <row r="4" spans="1:32" x14ac:dyDescent="0.3">
      <c r="A4" s="19" t="s">
        <v>24</v>
      </c>
      <c r="B4" s="36"/>
      <c r="E4" s="25"/>
      <c r="F4" s="36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28</v>
      </c>
      <c r="E5" s="8" t="s">
        <v>31</v>
      </c>
      <c r="F5" s="7" t="s">
        <v>12</v>
      </c>
      <c r="G5" s="8" t="s">
        <v>30</v>
      </c>
      <c r="H5" s="7" t="s">
        <v>39</v>
      </c>
      <c r="I5" s="7" t="s">
        <v>13</v>
      </c>
      <c r="J5" s="7" t="s">
        <v>33</v>
      </c>
      <c r="K5" s="7" t="s">
        <v>125</v>
      </c>
      <c r="L5" s="28" t="s">
        <v>34</v>
      </c>
      <c r="AC5" s="8" t="s">
        <v>29</v>
      </c>
    </row>
    <row r="6" spans="1:32" x14ac:dyDescent="0.3">
      <c r="A6" s="9"/>
      <c r="B6" s="9"/>
      <c r="C6" s="10" t="s">
        <v>10</v>
      </c>
      <c r="D6" s="11">
        <v>0.6</v>
      </c>
      <c r="E6" s="10">
        <f>D6*B6</f>
        <v>0</v>
      </c>
      <c r="F6" s="9">
        <v>0</v>
      </c>
      <c r="G6" s="26">
        <f>E6/(2+2*F6)</f>
        <v>0</v>
      </c>
      <c r="H6" s="9"/>
      <c r="I6" s="37"/>
      <c r="J6" s="31"/>
      <c r="K6" s="31">
        <v>3</v>
      </c>
      <c r="L6" s="29">
        <f>J6/K6</f>
        <v>0</v>
      </c>
      <c r="AC6" s="12">
        <f t="shared" ref="AC6:AC13" si="0">H6*100</f>
        <v>0</v>
      </c>
      <c r="AD6" s="37"/>
    </row>
    <row r="7" spans="1:32" x14ac:dyDescent="0.3">
      <c r="A7" s="9"/>
      <c r="B7" s="9"/>
      <c r="C7" s="10" t="s">
        <v>11</v>
      </c>
      <c r="D7" s="11">
        <f>1-D6</f>
        <v>0.4</v>
      </c>
      <c r="E7" s="10">
        <f>D7*B6</f>
        <v>0</v>
      </c>
      <c r="F7" s="9">
        <v>0</v>
      </c>
      <c r="G7" s="26">
        <f t="shared" ref="G7:G13" si="1">E7/(2+2*F7)</f>
        <v>0</v>
      </c>
      <c r="H7" s="9"/>
      <c r="I7" s="37"/>
      <c r="J7" s="31"/>
      <c r="K7" s="31">
        <v>3</v>
      </c>
      <c r="L7" s="29">
        <f t="shared" ref="L7:L13" si="2">J7/K7</f>
        <v>0</v>
      </c>
      <c r="AC7" s="12">
        <f t="shared" si="0"/>
        <v>0</v>
      </c>
      <c r="AD7" s="22"/>
    </row>
    <row r="8" spans="1:32" x14ac:dyDescent="0.3">
      <c r="A8" s="13"/>
      <c r="B8" s="13"/>
      <c r="C8" s="10" t="s">
        <v>10</v>
      </c>
      <c r="D8" s="14">
        <v>0.6</v>
      </c>
      <c r="E8" s="10">
        <f>D8*B8</f>
        <v>0</v>
      </c>
      <c r="F8" s="13">
        <v>0</v>
      </c>
      <c r="G8" s="26">
        <f t="shared" si="1"/>
        <v>0</v>
      </c>
      <c r="H8" s="13"/>
      <c r="I8" s="22"/>
      <c r="J8" s="33"/>
      <c r="K8" s="33">
        <v>3</v>
      </c>
      <c r="L8" s="29">
        <f t="shared" si="2"/>
        <v>0</v>
      </c>
      <c r="AC8" s="12">
        <f t="shared" si="0"/>
        <v>0</v>
      </c>
      <c r="AD8" s="22"/>
    </row>
    <row r="9" spans="1:32" x14ac:dyDescent="0.3">
      <c r="A9" s="13"/>
      <c r="B9" s="13"/>
      <c r="C9" s="10" t="s">
        <v>11</v>
      </c>
      <c r="D9" s="14">
        <f>1-D8</f>
        <v>0.4</v>
      </c>
      <c r="E9" s="10">
        <f>D9*B8</f>
        <v>0</v>
      </c>
      <c r="F9" s="13">
        <v>0</v>
      </c>
      <c r="G9" s="26">
        <f t="shared" si="1"/>
        <v>0</v>
      </c>
      <c r="H9" s="13"/>
      <c r="I9" s="22"/>
      <c r="J9" s="33"/>
      <c r="K9" s="33">
        <v>3</v>
      </c>
      <c r="L9" s="29">
        <f t="shared" si="2"/>
        <v>0</v>
      </c>
      <c r="AC9" s="12">
        <f t="shared" si="0"/>
        <v>0</v>
      </c>
      <c r="AD9" s="38"/>
    </row>
    <row r="10" spans="1:32" x14ac:dyDescent="0.3">
      <c r="A10" s="15"/>
      <c r="B10" s="15"/>
      <c r="C10" s="10" t="s">
        <v>10</v>
      </c>
      <c r="D10" s="16">
        <v>0.6</v>
      </c>
      <c r="E10" s="10">
        <f>D10*B10</f>
        <v>0</v>
      </c>
      <c r="F10" s="15">
        <v>0</v>
      </c>
      <c r="G10" s="26">
        <f t="shared" si="1"/>
        <v>0</v>
      </c>
      <c r="H10" s="15"/>
      <c r="I10" s="38"/>
      <c r="J10" s="34"/>
      <c r="K10" s="34">
        <v>3</v>
      </c>
      <c r="L10" s="29">
        <f t="shared" si="2"/>
        <v>0</v>
      </c>
      <c r="AC10" s="12">
        <f t="shared" si="0"/>
        <v>0</v>
      </c>
      <c r="AD10" s="38"/>
    </row>
    <row r="11" spans="1:32" x14ac:dyDescent="0.3">
      <c r="A11" s="15"/>
      <c r="B11" s="15"/>
      <c r="C11" s="10" t="s">
        <v>11</v>
      </c>
      <c r="D11" s="16">
        <f>1-D10</f>
        <v>0.4</v>
      </c>
      <c r="E11" s="24">
        <f>D11*B10</f>
        <v>0</v>
      </c>
      <c r="F11" s="15">
        <v>0</v>
      </c>
      <c r="G11" s="26">
        <f t="shared" si="1"/>
        <v>0</v>
      </c>
      <c r="H11" s="15"/>
      <c r="I11" s="38"/>
      <c r="J11" s="34"/>
      <c r="K11" s="34">
        <v>3</v>
      </c>
      <c r="L11" s="29">
        <f t="shared" si="2"/>
        <v>0</v>
      </c>
      <c r="AC11" s="12">
        <f t="shared" si="0"/>
        <v>0</v>
      </c>
      <c r="AD11" s="39"/>
    </row>
    <row r="12" spans="1:32" x14ac:dyDescent="0.3">
      <c r="A12" s="17"/>
      <c r="B12" s="17"/>
      <c r="C12" s="10" t="s">
        <v>10</v>
      </c>
      <c r="D12" s="18">
        <v>0.6</v>
      </c>
      <c r="E12" s="23">
        <f>D12*B12</f>
        <v>0</v>
      </c>
      <c r="F12" s="17">
        <v>0</v>
      </c>
      <c r="G12" s="26">
        <f t="shared" si="1"/>
        <v>0</v>
      </c>
      <c r="H12" s="17"/>
      <c r="I12" s="22"/>
      <c r="J12" s="32"/>
      <c r="K12" s="32">
        <v>3</v>
      </c>
      <c r="L12" s="29">
        <f t="shared" si="2"/>
        <v>0</v>
      </c>
      <c r="AC12" s="12">
        <f t="shared" si="0"/>
        <v>0</v>
      </c>
      <c r="AD12" s="22"/>
    </row>
    <row r="13" spans="1:32" x14ac:dyDescent="0.3">
      <c r="A13" s="17"/>
      <c r="B13" s="17"/>
      <c r="C13" s="10" t="s">
        <v>11</v>
      </c>
      <c r="D13" s="18">
        <f>1-D12</f>
        <v>0.4</v>
      </c>
      <c r="E13" s="10">
        <f>D13*B12</f>
        <v>0</v>
      </c>
      <c r="F13" s="17">
        <v>0</v>
      </c>
      <c r="G13" s="26">
        <f t="shared" si="1"/>
        <v>0</v>
      </c>
      <c r="H13" s="17"/>
      <c r="I13" s="22"/>
      <c r="J13" s="32"/>
      <c r="K13" s="32">
        <v>3</v>
      </c>
      <c r="L13" s="29">
        <f t="shared" si="2"/>
        <v>0</v>
      </c>
      <c r="AC13" s="12">
        <f t="shared" si="0"/>
        <v>0</v>
      </c>
      <c r="AD13" s="37"/>
    </row>
    <row r="14" spans="1:32" x14ac:dyDescent="0.3">
      <c r="A14" s="19" t="s">
        <v>32</v>
      </c>
    </row>
    <row r="15" spans="1:32" x14ac:dyDescent="0.3">
      <c r="A15" s="30"/>
      <c r="AD15" t="s">
        <v>35</v>
      </c>
    </row>
    <row r="16" spans="1:32" x14ac:dyDescent="0.3">
      <c r="A16" s="30"/>
      <c r="AD16" t="s">
        <v>36</v>
      </c>
      <c r="AE16" t="s">
        <v>37</v>
      </c>
      <c r="AF16" t="s">
        <v>38</v>
      </c>
    </row>
    <row r="17" spans="1:32" x14ac:dyDescent="0.3">
      <c r="A17" s="30"/>
      <c r="AD17">
        <v>0</v>
      </c>
      <c r="AE17">
        <v>400</v>
      </c>
      <c r="AF17">
        <v>4</v>
      </c>
    </row>
    <row r="18" spans="1:32" x14ac:dyDescent="0.3">
      <c r="A18" s="30"/>
    </row>
    <row r="19" spans="1:32" x14ac:dyDescent="0.3">
      <c r="A19" s="30"/>
    </row>
    <row r="20" spans="1:32" x14ac:dyDescent="0.3">
      <c r="A20" s="30"/>
    </row>
    <row r="23" spans="1:32" ht="15" customHeight="1" x14ac:dyDescent="0.35">
      <c r="V23" s="1" t="s">
        <v>0</v>
      </c>
      <c r="W23" s="27" t="s">
        <v>21</v>
      </c>
    </row>
    <row r="24" spans="1:32" ht="15" customHeight="1" x14ac:dyDescent="0.35">
      <c r="A24" s="39"/>
      <c r="V24" s="2" t="s">
        <v>1</v>
      </c>
      <c r="W24" s="27" t="s">
        <v>22</v>
      </c>
    </row>
    <row r="25" spans="1:32" ht="15" customHeight="1" x14ac:dyDescent="0.35">
      <c r="A25" s="39"/>
      <c r="V25" s="3" t="s">
        <v>2</v>
      </c>
      <c r="W25" s="27" t="s">
        <v>26</v>
      </c>
    </row>
    <row r="26" spans="1:32" ht="15" customHeight="1" x14ac:dyDescent="0.35">
      <c r="A26" s="38"/>
      <c r="V26" s="4" t="s">
        <v>3</v>
      </c>
      <c r="W26" s="27" t="s">
        <v>27</v>
      </c>
    </row>
    <row r="27" spans="1:32" x14ac:dyDescent="0.3">
      <c r="A27" s="22"/>
    </row>
    <row r="30" spans="1:32" x14ac:dyDescent="0.3">
      <c r="A30" s="5"/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46</v>
      </c>
    </row>
    <row r="43" spans="1:1" ht="15.6" x14ac:dyDescent="0.3">
      <c r="A43" s="40" t="s">
        <v>47</v>
      </c>
    </row>
    <row r="44" spans="1:1" ht="15.6" x14ac:dyDescent="0.3">
      <c r="A44" s="41" t="s">
        <v>135</v>
      </c>
    </row>
    <row r="45" spans="1:1" ht="15.6" x14ac:dyDescent="0.3">
      <c r="A45" s="40" t="s">
        <v>57</v>
      </c>
    </row>
    <row r="46" spans="1:1" ht="15.6" x14ac:dyDescent="0.3">
      <c r="A46" s="40" t="s">
        <v>56</v>
      </c>
    </row>
    <row r="47" spans="1:1" ht="15.6" x14ac:dyDescent="0.3">
      <c r="A47" s="41" t="s">
        <v>60</v>
      </c>
    </row>
    <row r="48" spans="1:1" ht="15.6" x14ac:dyDescent="0.3">
      <c r="A48" s="40" t="s">
        <v>48</v>
      </c>
    </row>
    <row r="49" spans="1:1" ht="15.6" x14ac:dyDescent="0.3">
      <c r="A49" s="40" t="s">
        <v>49</v>
      </c>
    </row>
    <row r="50" spans="1:1" ht="15.6" x14ac:dyDescent="0.3">
      <c r="A50" s="41" t="s">
        <v>59</v>
      </c>
    </row>
    <row r="51" spans="1:1" ht="15.6" x14ac:dyDescent="0.3">
      <c r="A51" s="40" t="s">
        <v>58</v>
      </c>
    </row>
    <row r="52" spans="1:1" ht="15.6" x14ac:dyDescent="0.3">
      <c r="A52" s="40" t="s">
        <v>50</v>
      </c>
    </row>
    <row r="53" spans="1:1" ht="15.6" x14ac:dyDescent="0.3">
      <c r="A53" s="40" t="s">
        <v>51</v>
      </c>
    </row>
    <row r="54" spans="1:1" ht="15.6" x14ac:dyDescent="0.3">
      <c r="A54" s="41" t="s">
        <v>119</v>
      </c>
    </row>
    <row r="55" spans="1:1" ht="15.6" x14ac:dyDescent="0.3">
      <c r="A55" s="40" t="s">
        <v>52</v>
      </c>
    </row>
    <row r="56" spans="1:1" ht="15.6" x14ac:dyDescent="0.3">
      <c r="A56" s="41" t="s">
        <v>117</v>
      </c>
    </row>
    <row r="57" spans="1:1" ht="15.6" x14ac:dyDescent="0.3">
      <c r="A57" s="40" t="s">
        <v>53</v>
      </c>
    </row>
    <row r="58" spans="1:1" ht="15.6" x14ac:dyDescent="0.3">
      <c r="A58" s="40" t="s">
        <v>54</v>
      </c>
    </row>
    <row r="59" spans="1:1" ht="15.6" x14ac:dyDescent="0.3">
      <c r="A59" s="40" t="s">
        <v>55</v>
      </c>
    </row>
    <row r="60" spans="1:1" ht="15.6" x14ac:dyDescent="0.3">
      <c r="A60" s="41" t="s">
        <v>120</v>
      </c>
    </row>
    <row r="61" spans="1:1" ht="15.6" x14ac:dyDescent="0.3">
      <c r="A61" s="41" t="s">
        <v>65</v>
      </c>
    </row>
    <row r="62" spans="1:1" ht="15.6" x14ac:dyDescent="0.3">
      <c r="A62" s="41" t="s">
        <v>61</v>
      </c>
    </row>
    <row r="63" spans="1:1" ht="15.6" x14ac:dyDescent="0.3">
      <c r="A63" s="42" t="s">
        <v>62</v>
      </c>
    </row>
    <row r="64" spans="1:1" ht="15.6" x14ac:dyDescent="0.3">
      <c r="A64" s="41" t="s">
        <v>63</v>
      </c>
    </row>
    <row r="65" spans="1:1" ht="15.6" x14ac:dyDescent="0.3">
      <c r="A65" s="41" t="s">
        <v>64</v>
      </c>
    </row>
    <row r="68" spans="1:1" x14ac:dyDescent="0.3">
      <c r="A68" s="5" t="s">
        <v>4</v>
      </c>
    </row>
    <row r="69" spans="1:1" x14ac:dyDescent="0.3">
      <c r="A69" t="s">
        <v>41</v>
      </c>
    </row>
    <row r="70" spans="1:1" x14ac:dyDescent="0.3">
      <c r="A70" t="s">
        <v>15</v>
      </c>
    </row>
    <row r="71" spans="1:1" x14ac:dyDescent="0.3">
      <c r="A71" t="s">
        <v>16</v>
      </c>
    </row>
    <row r="72" spans="1:1" x14ac:dyDescent="0.3">
      <c r="A72" t="s">
        <v>17</v>
      </c>
    </row>
    <row r="73" spans="1:1" x14ac:dyDescent="0.3">
      <c r="A73" t="s">
        <v>18</v>
      </c>
    </row>
    <row r="74" spans="1:1" x14ac:dyDescent="0.3">
      <c r="A74" s="6" t="s">
        <v>5</v>
      </c>
    </row>
    <row r="75" spans="1:1" x14ac:dyDescent="0.3">
      <c r="A75" s="6"/>
    </row>
    <row r="76" spans="1:1" x14ac:dyDescent="0.3">
      <c r="A76" t="s">
        <v>122</v>
      </c>
    </row>
    <row r="77" spans="1:1" x14ac:dyDescent="0.3">
      <c r="A77" t="s">
        <v>138</v>
      </c>
    </row>
    <row r="78" spans="1:1" x14ac:dyDescent="0.3">
      <c r="A78" s="6" t="s">
        <v>68</v>
      </c>
    </row>
    <row r="79" spans="1:1" x14ac:dyDescent="0.3">
      <c r="A79" t="s">
        <v>66</v>
      </c>
    </row>
    <row r="80" spans="1:1" x14ac:dyDescent="0.3">
      <c r="A80" s="6" t="s">
        <v>67</v>
      </c>
    </row>
    <row r="82" spans="2:2" x14ac:dyDescent="0.3">
      <c r="B82" t="s">
        <v>121</v>
      </c>
    </row>
    <row r="83" spans="2:2" x14ac:dyDescent="0.3">
      <c r="B83" t="s">
        <v>19</v>
      </c>
    </row>
    <row r="84" spans="2:2" x14ac:dyDescent="0.3">
      <c r="B84" s="6" t="s">
        <v>6</v>
      </c>
    </row>
    <row r="85" spans="2:2" x14ac:dyDescent="0.3">
      <c r="B85" s="6" t="s">
        <v>7</v>
      </c>
    </row>
    <row r="86" spans="2:2" x14ac:dyDescent="0.3">
      <c r="B86" s="6" t="s">
        <v>45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6" r:id="rId1"/>
    <hyperlink ref="A78" r:id="rId2"/>
    <hyperlink ref="A80" r:id="rId3"/>
  </hyperlinks>
  <pageMargins left="0.7" right="0.7" top="0.75" bottom="0.75" header="0.3" footer="0.3"/>
  <pageSetup orientation="portrait" horizontalDpi="360" verticalDpi="360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opLeftCell="A70" zoomScale="130" zoomScaleNormal="130" workbookViewId="0">
      <selection activeCell="A78" sqref="A78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134</v>
      </c>
      <c r="N2" s="50" t="s">
        <v>127</v>
      </c>
    </row>
    <row r="3" spans="1:32" x14ac:dyDescent="0.3">
      <c r="A3" s="19" t="s">
        <v>23</v>
      </c>
      <c r="B3" s="35"/>
      <c r="C3" s="20"/>
      <c r="E3" s="19" t="s">
        <v>25</v>
      </c>
      <c r="F3" s="35"/>
    </row>
    <row r="4" spans="1:32" x14ac:dyDescent="0.3">
      <c r="A4" s="19" t="s">
        <v>24</v>
      </c>
      <c r="B4" s="36"/>
      <c r="E4" s="25"/>
      <c r="F4" s="36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28</v>
      </c>
      <c r="E5" s="8" t="s">
        <v>31</v>
      </c>
      <c r="F5" s="7" t="s">
        <v>12</v>
      </c>
      <c r="G5" s="8" t="s">
        <v>30</v>
      </c>
      <c r="H5" s="7" t="s">
        <v>39</v>
      </c>
      <c r="I5" s="7" t="s">
        <v>13</v>
      </c>
      <c r="J5" s="7" t="s">
        <v>33</v>
      </c>
      <c r="K5" s="7" t="s">
        <v>125</v>
      </c>
      <c r="L5" s="28" t="s">
        <v>34</v>
      </c>
      <c r="AC5" s="8" t="s">
        <v>29</v>
      </c>
    </row>
    <row r="6" spans="1:32" x14ac:dyDescent="0.3">
      <c r="A6" s="9"/>
      <c r="B6" s="9"/>
      <c r="C6" s="10" t="s">
        <v>10</v>
      </c>
      <c r="D6" s="11">
        <v>0.6</v>
      </c>
      <c r="E6" s="10">
        <f>D6*B6</f>
        <v>0</v>
      </c>
      <c r="F6" s="9">
        <v>0</v>
      </c>
      <c r="G6" s="26">
        <f>E6/(2+2*F6)</f>
        <v>0</v>
      </c>
      <c r="H6" s="9"/>
      <c r="I6" s="37"/>
      <c r="J6" s="31"/>
      <c r="K6" s="31">
        <v>3</v>
      </c>
      <c r="L6" s="29">
        <f>J6/K6</f>
        <v>0</v>
      </c>
      <c r="AC6" s="12">
        <f t="shared" ref="AC6:AC13" si="0">H6*100</f>
        <v>0</v>
      </c>
      <c r="AD6" s="37"/>
    </row>
    <row r="7" spans="1:32" x14ac:dyDescent="0.3">
      <c r="A7" s="9"/>
      <c r="B7" s="9"/>
      <c r="C7" s="10" t="s">
        <v>11</v>
      </c>
      <c r="D7" s="11">
        <f>1-D6</f>
        <v>0.4</v>
      </c>
      <c r="E7" s="10">
        <f>D7*B6</f>
        <v>0</v>
      </c>
      <c r="F7" s="9">
        <v>0</v>
      </c>
      <c r="G7" s="26">
        <f t="shared" ref="G7:G13" si="1">E7/(2+2*F7)</f>
        <v>0</v>
      </c>
      <c r="H7" s="9"/>
      <c r="I7" s="37"/>
      <c r="J7" s="31"/>
      <c r="K7" s="31">
        <v>3</v>
      </c>
      <c r="L7" s="29">
        <f t="shared" ref="L7:L13" si="2">J7/K7</f>
        <v>0</v>
      </c>
      <c r="AC7" s="12">
        <f t="shared" si="0"/>
        <v>0</v>
      </c>
      <c r="AD7" s="22"/>
    </row>
    <row r="8" spans="1:32" x14ac:dyDescent="0.3">
      <c r="A8" s="13"/>
      <c r="B8" s="13"/>
      <c r="C8" s="10" t="s">
        <v>10</v>
      </c>
      <c r="D8" s="14">
        <v>0.6</v>
      </c>
      <c r="E8" s="10">
        <f>D8*B8</f>
        <v>0</v>
      </c>
      <c r="F8" s="13">
        <v>0</v>
      </c>
      <c r="G8" s="26">
        <f t="shared" si="1"/>
        <v>0</v>
      </c>
      <c r="H8" s="13"/>
      <c r="I8" s="22"/>
      <c r="J8" s="33"/>
      <c r="K8" s="33">
        <v>3</v>
      </c>
      <c r="L8" s="29">
        <f t="shared" si="2"/>
        <v>0</v>
      </c>
      <c r="AC8" s="12">
        <f t="shared" si="0"/>
        <v>0</v>
      </c>
      <c r="AD8" s="22"/>
    </row>
    <row r="9" spans="1:32" x14ac:dyDescent="0.3">
      <c r="A9" s="13"/>
      <c r="B9" s="13"/>
      <c r="C9" s="10" t="s">
        <v>11</v>
      </c>
      <c r="D9" s="14">
        <f>1-D8</f>
        <v>0.4</v>
      </c>
      <c r="E9" s="10">
        <f>D9*B8</f>
        <v>0</v>
      </c>
      <c r="F9" s="13">
        <v>0</v>
      </c>
      <c r="G9" s="26">
        <f t="shared" si="1"/>
        <v>0</v>
      </c>
      <c r="H9" s="13"/>
      <c r="I9" s="22"/>
      <c r="J9" s="33"/>
      <c r="K9" s="33">
        <v>3</v>
      </c>
      <c r="L9" s="29">
        <f t="shared" si="2"/>
        <v>0</v>
      </c>
      <c r="AC9" s="12">
        <f t="shared" si="0"/>
        <v>0</v>
      </c>
      <c r="AD9" s="38"/>
    </row>
    <row r="10" spans="1:32" x14ac:dyDescent="0.3">
      <c r="A10" s="15"/>
      <c r="B10" s="15"/>
      <c r="C10" s="10" t="s">
        <v>10</v>
      </c>
      <c r="D10" s="16">
        <v>0.6</v>
      </c>
      <c r="E10" s="10">
        <f>D10*B10</f>
        <v>0</v>
      </c>
      <c r="F10" s="15">
        <v>0</v>
      </c>
      <c r="G10" s="26">
        <f t="shared" si="1"/>
        <v>0</v>
      </c>
      <c r="H10" s="15"/>
      <c r="I10" s="38"/>
      <c r="J10" s="34"/>
      <c r="K10" s="34">
        <v>3</v>
      </c>
      <c r="L10" s="29">
        <f t="shared" si="2"/>
        <v>0</v>
      </c>
      <c r="AC10" s="12">
        <f t="shared" si="0"/>
        <v>0</v>
      </c>
      <c r="AD10" s="38"/>
    </row>
    <row r="11" spans="1:32" x14ac:dyDescent="0.3">
      <c r="A11" s="15"/>
      <c r="B11" s="15"/>
      <c r="C11" s="10" t="s">
        <v>11</v>
      </c>
      <c r="D11" s="16">
        <f>1-D10</f>
        <v>0.4</v>
      </c>
      <c r="E11" s="24">
        <f>D11*B10</f>
        <v>0</v>
      </c>
      <c r="F11" s="15">
        <v>0</v>
      </c>
      <c r="G11" s="26">
        <f t="shared" si="1"/>
        <v>0</v>
      </c>
      <c r="H11" s="15"/>
      <c r="I11" s="38"/>
      <c r="J11" s="34"/>
      <c r="K11" s="34">
        <v>3</v>
      </c>
      <c r="L11" s="29">
        <f t="shared" si="2"/>
        <v>0</v>
      </c>
      <c r="AC11" s="12">
        <f t="shared" si="0"/>
        <v>0</v>
      </c>
      <c r="AD11" s="39"/>
    </row>
    <row r="12" spans="1:32" x14ac:dyDescent="0.3">
      <c r="A12" s="17"/>
      <c r="B12" s="17"/>
      <c r="C12" s="10" t="s">
        <v>10</v>
      </c>
      <c r="D12" s="18">
        <v>0.6</v>
      </c>
      <c r="E12" s="23">
        <f>D12*B12</f>
        <v>0</v>
      </c>
      <c r="F12" s="17">
        <v>0</v>
      </c>
      <c r="G12" s="26">
        <f t="shared" si="1"/>
        <v>0</v>
      </c>
      <c r="H12" s="17"/>
      <c r="I12" s="22"/>
      <c r="J12" s="32"/>
      <c r="K12" s="32">
        <v>3</v>
      </c>
      <c r="L12" s="29">
        <f t="shared" si="2"/>
        <v>0</v>
      </c>
      <c r="AC12" s="12">
        <f t="shared" si="0"/>
        <v>0</v>
      </c>
      <c r="AD12" s="22"/>
    </row>
    <row r="13" spans="1:32" x14ac:dyDescent="0.3">
      <c r="A13" s="17"/>
      <c r="B13" s="17"/>
      <c r="C13" s="10" t="s">
        <v>11</v>
      </c>
      <c r="D13" s="18">
        <f>1-D12</f>
        <v>0.4</v>
      </c>
      <c r="E13" s="10">
        <f>D13*B12</f>
        <v>0</v>
      </c>
      <c r="F13" s="17">
        <v>0</v>
      </c>
      <c r="G13" s="26">
        <f t="shared" si="1"/>
        <v>0</v>
      </c>
      <c r="H13" s="17"/>
      <c r="I13" s="22"/>
      <c r="J13" s="32"/>
      <c r="K13" s="32">
        <v>3</v>
      </c>
      <c r="L13" s="29">
        <f t="shared" si="2"/>
        <v>0</v>
      </c>
      <c r="AC13" s="12">
        <f t="shared" si="0"/>
        <v>0</v>
      </c>
      <c r="AD13" s="37"/>
    </row>
    <row r="14" spans="1:32" x14ac:dyDescent="0.3">
      <c r="A14" s="19" t="s">
        <v>32</v>
      </c>
    </row>
    <row r="15" spans="1:32" x14ac:dyDescent="0.3">
      <c r="A15" s="30"/>
      <c r="AD15" t="s">
        <v>35</v>
      </c>
    </row>
    <row r="16" spans="1:32" x14ac:dyDescent="0.3">
      <c r="A16" s="30"/>
      <c r="AD16" t="s">
        <v>36</v>
      </c>
      <c r="AE16" t="s">
        <v>37</v>
      </c>
      <c r="AF16" t="s">
        <v>38</v>
      </c>
    </row>
    <row r="17" spans="1:32" x14ac:dyDescent="0.3">
      <c r="A17" s="30"/>
      <c r="AD17">
        <v>0</v>
      </c>
      <c r="AE17">
        <v>400</v>
      </c>
      <c r="AF17">
        <v>4</v>
      </c>
    </row>
    <row r="18" spans="1:32" x14ac:dyDescent="0.3">
      <c r="A18" s="30"/>
    </row>
    <row r="19" spans="1:32" x14ac:dyDescent="0.3">
      <c r="A19" s="30"/>
    </row>
    <row r="20" spans="1:32" x14ac:dyDescent="0.3">
      <c r="A20" s="30"/>
    </row>
    <row r="23" spans="1:32" ht="15" customHeight="1" x14ac:dyDescent="0.35">
      <c r="V23" s="1" t="s">
        <v>0</v>
      </c>
      <c r="W23" s="27" t="s">
        <v>21</v>
      </c>
    </row>
    <row r="24" spans="1:32" ht="15" customHeight="1" x14ac:dyDescent="0.35">
      <c r="A24" s="39"/>
      <c r="V24" s="2" t="s">
        <v>1</v>
      </c>
      <c r="W24" s="27" t="s">
        <v>22</v>
      </c>
    </row>
    <row r="25" spans="1:32" ht="15" customHeight="1" x14ac:dyDescent="0.35">
      <c r="A25" s="39"/>
      <c r="V25" s="3" t="s">
        <v>2</v>
      </c>
      <c r="W25" s="27" t="s">
        <v>26</v>
      </c>
    </row>
    <row r="26" spans="1:32" ht="15" customHeight="1" x14ac:dyDescent="0.35">
      <c r="A26" s="38"/>
      <c r="V26" s="4" t="s">
        <v>3</v>
      </c>
      <c r="W26" s="27" t="s">
        <v>27</v>
      </c>
    </row>
    <row r="27" spans="1:32" x14ac:dyDescent="0.3">
      <c r="A27" s="22"/>
    </row>
    <row r="30" spans="1:32" x14ac:dyDescent="0.3">
      <c r="A30" s="5"/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46</v>
      </c>
    </row>
    <row r="43" spans="1:1" ht="15.6" x14ac:dyDescent="0.3">
      <c r="A43" s="40" t="s">
        <v>47</v>
      </c>
    </row>
    <row r="44" spans="1:1" ht="15.6" x14ac:dyDescent="0.3">
      <c r="A44" s="41" t="s">
        <v>135</v>
      </c>
    </row>
    <row r="45" spans="1:1" ht="15.6" x14ac:dyDescent="0.3">
      <c r="A45" s="40" t="s">
        <v>57</v>
      </c>
    </row>
    <row r="46" spans="1:1" ht="15.6" x14ac:dyDescent="0.3">
      <c r="A46" s="40" t="s">
        <v>56</v>
      </c>
    </row>
    <row r="47" spans="1:1" ht="15.6" x14ac:dyDescent="0.3">
      <c r="A47" s="41" t="s">
        <v>60</v>
      </c>
    </row>
    <row r="48" spans="1:1" ht="15.6" x14ac:dyDescent="0.3">
      <c r="A48" s="40" t="s">
        <v>48</v>
      </c>
    </row>
    <row r="49" spans="1:1" ht="15.6" x14ac:dyDescent="0.3">
      <c r="A49" s="40" t="s">
        <v>49</v>
      </c>
    </row>
    <row r="50" spans="1:1" ht="15.6" x14ac:dyDescent="0.3">
      <c r="A50" s="41" t="s">
        <v>59</v>
      </c>
    </row>
    <row r="51" spans="1:1" ht="15.6" x14ac:dyDescent="0.3">
      <c r="A51" s="40" t="s">
        <v>58</v>
      </c>
    </row>
    <row r="52" spans="1:1" ht="15.6" x14ac:dyDescent="0.3">
      <c r="A52" s="40" t="s">
        <v>50</v>
      </c>
    </row>
    <row r="53" spans="1:1" ht="15.6" x14ac:dyDescent="0.3">
      <c r="A53" s="40" t="s">
        <v>51</v>
      </c>
    </row>
    <row r="54" spans="1:1" ht="15.6" x14ac:dyDescent="0.3">
      <c r="A54" s="41" t="s">
        <v>119</v>
      </c>
    </row>
    <row r="55" spans="1:1" ht="15.6" x14ac:dyDescent="0.3">
      <c r="A55" s="40" t="s">
        <v>52</v>
      </c>
    </row>
    <row r="56" spans="1:1" ht="15.6" x14ac:dyDescent="0.3">
      <c r="A56" s="41" t="s">
        <v>117</v>
      </c>
    </row>
    <row r="57" spans="1:1" ht="15.6" x14ac:dyDescent="0.3">
      <c r="A57" s="40" t="s">
        <v>53</v>
      </c>
    </row>
    <row r="58" spans="1:1" ht="15.6" x14ac:dyDescent="0.3">
      <c r="A58" s="40" t="s">
        <v>54</v>
      </c>
    </row>
    <row r="59" spans="1:1" ht="15.6" x14ac:dyDescent="0.3">
      <c r="A59" s="40" t="s">
        <v>55</v>
      </c>
    </row>
    <row r="60" spans="1:1" ht="15.6" x14ac:dyDescent="0.3">
      <c r="A60" s="41" t="s">
        <v>120</v>
      </c>
    </row>
    <row r="61" spans="1:1" ht="15.6" x14ac:dyDescent="0.3">
      <c r="A61" s="41" t="s">
        <v>65</v>
      </c>
    </row>
    <row r="62" spans="1:1" ht="15.6" x14ac:dyDescent="0.3">
      <c r="A62" s="41" t="s">
        <v>61</v>
      </c>
    </row>
    <row r="63" spans="1:1" ht="15.6" x14ac:dyDescent="0.3">
      <c r="A63" s="42" t="s">
        <v>62</v>
      </c>
    </row>
    <row r="64" spans="1:1" ht="15.6" x14ac:dyDescent="0.3">
      <c r="A64" s="41" t="s">
        <v>63</v>
      </c>
    </row>
    <row r="65" spans="1:1" ht="15.6" x14ac:dyDescent="0.3">
      <c r="A65" s="41" t="s">
        <v>64</v>
      </c>
    </row>
    <row r="68" spans="1:1" x14ac:dyDescent="0.3">
      <c r="A68" s="5" t="s">
        <v>4</v>
      </c>
    </row>
    <row r="69" spans="1:1" x14ac:dyDescent="0.3">
      <c r="A69" t="s">
        <v>41</v>
      </c>
    </row>
    <row r="70" spans="1:1" x14ac:dyDescent="0.3">
      <c r="A70" t="s">
        <v>15</v>
      </c>
    </row>
    <row r="71" spans="1:1" x14ac:dyDescent="0.3">
      <c r="A71" t="s">
        <v>16</v>
      </c>
    </row>
    <row r="72" spans="1:1" x14ac:dyDescent="0.3">
      <c r="A72" t="s">
        <v>17</v>
      </c>
    </row>
    <row r="73" spans="1:1" x14ac:dyDescent="0.3">
      <c r="A73" t="s">
        <v>18</v>
      </c>
    </row>
    <row r="74" spans="1:1" x14ac:dyDescent="0.3">
      <c r="A74" s="6" t="s">
        <v>5</v>
      </c>
    </row>
    <row r="75" spans="1:1" x14ac:dyDescent="0.3">
      <c r="A75" s="6"/>
    </row>
    <row r="76" spans="1:1" x14ac:dyDescent="0.3">
      <c r="A76" t="s">
        <v>122</v>
      </c>
    </row>
    <row r="77" spans="1:1" x14ac:dyDescent="0.3">
      <c r="A77" t="s">
        <v>138</v>
      </c>
    </row>
    <row r="78" spans="1:1" x14ac:dyDescent="0.3">
      <c r="A78" s="6" t="s">
        <v>68</v>
      </c>
    </row>
    <row r="79" spans="1:1" x14ac:dyDescent="0.3">
      <c r="A79" t="s">
        <v>66</v>
      </c>
    </row>
    <row r="80" spans="1:1" x14ac:dyDescent="0.3">
      <c r="A80" s="6" t="s">
        <v>67</v>
      </c>
    </row>
    <row r="82" spans="2:2" x14ac:dyDescent="0.3">
      <c r="B82" t="s">
        <v>121</v>
      </c>
    </row>
    <row r="83" spans="2:2" x14ac:dyDescent="0.3">
      <c r="B83" t="s">
        <v>19</v>
      </c>
    </row>
    <row r="84" spans="2:2" x14ac:dyDescent="0.3">
      <c r="B84" s="6" t="s">
        <v>6</v>
      </c>
    </row>
    <row r="85" spans="2:2" x14ac:dyDescent="0.3">
      <c r="B85" s="6" t="s">
        <v>7</v>
      </c>
    </row>
    <row r="86" spans="2:2" x14ac:dyDescent="0.3">
      <c r="B86" s="6" t="s">
        <v>45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6" r:id="rId1"/>
    <hyperlink ref="A78" r:id="rId2"/>
    <hyperlink ref="A80" r:id="rId3"/>
  </hyperlinks>
  <pageMargins left="0.7" right="0.7" top="0.75" bottom="0.75" header="0.3" footer="0.3"/>
  <pageSetup orientation="portrait" horizontalDpi="360" verticalDpi="360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opLeftCell="A70" zoomScale="130" zoomScaleNormal="130" workbookViewId="0">
      <selection activeCell="A78" sqref="A78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134</v>
      </c>
      <c r="N2" s="50" t="s">
        <v>127</v>
      </c>
    </row>
    <row r="3" spans="1:32" x14ac:dyDescent="0.3">
      <c r="A3" s="19" t="s">
        <v>23</v>
      </c>
      <c r="B3" s="35"/>
      <c r="C3" s="20"/>
      <c r="E3" s="19" t="s">
        <v>25</v>
      </c>
      <c r="F3" s="35"/>
    </row>
    <row r="4" spans="1:32" x14ac:dyDescent="0.3">
      <c r="A4" s="19" t="s">
        <v>24</v>
      </c>
      <c r="B4" s="36"/>
      <c r="E4" s="25"/>
      <c r="F4" s="36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28</v>
      </c>
      <c r="E5" s="8" t="s">
        <v>31</v>
      </c>
      <c r="F5" s="7" t="s">
        <v>12</v>
      </c>
      <c r="G5" s="8" t="s">
        <v>30</v>
      </c>
      <c r="H5" s="7" t="s">
        <v>39</v>
      </c>
      <c r="I5" s="7" t="s">
        <v>13</v>
      </c>
      <c r="J5" s="7" t="s">
        <v>33</v>
      </c>
      <c r="K5" s="7" t="s">
        <v>125</v>
      </c>
      <c r="L5" s="28" t="s">
        <v>34</v>
      </c>
      <c r="AC5" s="8" t="s">
        <v>29</v>
      </c>
    </row>
    <row r="6" spans="1:32" x14ac:dyDescent="0.3">
      <c r="A6" s="9"/>
      <c r="B6" s="9"/>
      <c r="C6" s="10" t="s">
        <v>10</v>
      </c>
      <c r="D6" s="11">
        <v>0.6</v>
      </c>
      <c r="E6" s="10">
        <f>D6*B6</f>
        <v>0</v>
      </c>
      <c r="F6" s="9">
        <v>0</v>
      </c>
      <c r="G6" s="26">
        <f>E6/(2+2*F6)</f>
        <v>0</v>
      </c>
      <c r="H6" s="9"/>
      <c r="I6" s="37"/>
      <c r="J6" s="31"/>
      <c r="K6" s="31">
        <v>3</v>
      </c>
      <c r="L6" s="29">
        <f>J6/K6</f>
        <v>0</v>
      </c>
      <c r="AC6" s="12">
        <f t="shared" ref="AC6:AC13" si="0">H6*100</f>
        <v>0</v>
      </c>
      <c r="AD6" s="37"/>
    </row>
    <row r="7" spans="1:32" x14ac:dyDescent="0.3">
      <c r="A7" s="9"/>
      <c r="B7" s="9"/>
      <c r="C7" s="10" t="s">
        <v>11</v>
      </c>
      <c r="D7" s="11">
        <f>1-D6</f>
        <v>0.4</v>
      </c>
      <c r="E7" s="10">
        <f>D7*B6</f>
        <v>0</v>
      </c>
      <c r="F7" s="9">
        <v>0</v>
      </c>
      <c r="G7" s="26">
        <f t="shared" ref="G7:G13" si="1">E7/(2+2*F7)</f>
        <v>0</v>
      </c>
      <c r="H7" s="9"/>
      <c r="I7" s="37"/>
      <c r="J7" s="31"/>
      <c r="K7" s="31">
        <v>3</v>
      </c>
      <c r="L7" s="29">
        <f t="shared" ref="L7:L13" si="2">J7/K7</f>
        <v>0</v>
      </c>
      <c r="AC7" s="12">
        <f t="shared" si="0"/>
        <v>0</v>
      </c>
      <c r="AD7" s="22"/>
    </row>
    <row r="8" spans="1:32" x14ac:dyDescent="0.3">
      <c r="A8" s="13"/>
      <c r="B8" s="13"/>
      <c r="C8" s="10" t="s">
        <v>10</v>
      </c>
      <c r="D8" s="14">
        <v>0.6</v>
      </c>
      <c r="E8" s="10">
        <f>D8*B8</f>
        <v>0</v>
      </c>
      <c r="F8" s="13">
        <v>0</v>
      </c>
      <c r="G8" s="26">
        <f t="shared" si="1"/>
        <v>0</v>
      </c>
      <c r="H8" s="13"/>
      <c r="I8" s="22"/>
      <c r="J8" s="33"/>
      <c r="K8" s="33">
        <v>3</v>
      </c>
      <c r="L8" s="29">
        <f t="shared" si="2"/>
        <v>0</v>
      </c>
      <c r="AC8" s="12">
        <f t="shared" si="0"/>
        <v>0</v>
      </c>
      <c r="AD8" s="22"/>
    </row>
    <row r="9" spans="1:32" x14ac:dyDescent="0.3">
      <c r="A9" s="13"/>
      <c r="B9" s="13"/>
      <c r="C9" s="10" t="s">
        <v>11</v>
      </c>
      <c r="D9" s="14">
        <f>1-D8</f>
        <v>0.4</v>
      </c>
      <c r="E9" s="10">
        <f>D9*B8</f>
        <v>0</v>
      </c>
      <c r="F9" s="13">
        <v>0</v>
      </c>
      <c r="G9" s="26">
        <f t="shared" si="1"/>
        <v>0</v>
      </c>
      <c r="H9" s="13"/>
      <c r="I9" s="22"/>
      <c r="J9" s="33"/>
      <c r="K9" s="33">
        <v>3</v>
      </c>
      <c r="L9" s="29">
        <f t="shared" si="2"/>
        <v>0</v>
      </c>
      <c r="AC9" s="12">
        <f t="shared" si="0"/>
        <v>0</v>
      </c>
      <c r="AD9" s="38"/>
    </row>
    <row r="10" spans="1:32" x14ac:dyDescent="0.3">
      <c r="A10" s="15"/>
      <c r="B10" s="15"/>
      <c r="C10" s="10" t="s">
        <v>10</v>
      </c>
      <c r="D10" s="16">
        <v>0.6</v>
      </c>
      <c r="E10" s="10">
        <f>D10*B10</f>
        <v>0</v>
      </c>
      <c r="F10" s="15">
        <v>0</v>
      </c>
      <c r="G10" s="26">
        <f t="shared" si="1"/>
        <v>0</v>
      </c>
      <c r="H10" s="15"/>
      <c r="I10" s="38"/>
      <c r="J10" s="34"/>
      <c r="K10" s="34">
        <v>3</v>
      </c>
      <c r="L10" s="29">
        <f t="shared" si="2"/>
        <v>0</v>
      </c>
      <c r="AC10" s="12">
        <f t="shared" si="0"/>
        <v>0</v>
      </c>
      <c r="AD10" s="38"/>
    </row>
    <row r="11" spans="1:32" x14ac:dyDescent="0.3">
      <c r="A11" s="15"/>
      <c r="B11" s="15"/>
      <c r="C11" s="10" t="s">
        <v>11</v>
      </c>
      <c r="D11" s="16">
        <f>1-D10</f>
        <v>0.4</v>
      </c>
      <c r="E11" s="24">
        <f>D11*B10</f>
        <v>0</v>
      </c>
      <c r="F11" s="15">
        <v>0</v>
      </c>
      <c r="G11" s="26">
        <f t="shared" si="1"/>
        <v>0</v>
      </c>
      <c r="H11" s="15"/>
      <c r="I11" s="38"/>
      <c r="J11" s="34"/>
      <c r="K11" s="34">
        <v>3</v>
      </c>
      <c r="L11" s="29">
        <f t="shared" si="2"/>
        <v>0</v>
      </c>
      <c r="AC11" s="12">
        <f t="shared" si="0"/>
        <v>0</v>
      </c>
      <c r="AD11" s="39"/>
    </row>
    <row r="12" spans="1:32" x14ac:dyDescent="0.3">
      <c r="A12" s="17"/>
      <c r="B12" s="17"/>
      <c r="C12" s="10" t="s">
        <v>10</v>
      </c>
      <c r="D12" s="18">
        <v>0.6</v>
      </c>
      <c r="E12" s="23">
        <f>D12*B12</f>
        <v>0</v>
      </c>
      <c r="F12" s="17">
        <v>0</v>
      </c>
      <c r="G12" s="26">
        <f t="shared" si="1"/>
        <v>0</v>
      </c>
      <c r="H12" s="17"/>
      <c r="I12" s="22"/>
      <c r="J12" s="32"/>
      <c r="K12" s="32">
        <v>3</v>
      </c>
      <c r="L12" s="29">
        <f t="shared" si="2"/>
        <v>0</v>
      </c>
      <c r="AC12" s="12">
        <f t="shared" si="0"/>
        <v>0</v>
      </c>
      <c r="AD12" s="22"/>
    </row>
    <row r="13" spans="1:32" x14ac:dyDescent="0.3">
      <c r="A13" s="17"/>
      <c r="B13" s="17"/>
      <c r="C13" s="10" t="s">
        <v>11</v>
      </c>
      <c r="D13" s="18">
        <f>1-D12</f>
        <v>0.4</v>
      </c>
      <c r="E13" s="10">
        <f>D13*B12</f>
        <v>0</v>
      </c>
      <c r="F13" s="17">
        <v>0</v>
      </c>
      <c r="G13" s="26">
        <f t="shared" si="1"/>
        <v>0</v>
      </c>
      <c r="H13" s="17"/>
      <c r="I13" s="22"/>
      <c r="J13" s="32"/>
      <c r="K13" s="32">
        <v>3</v>
      </c>
      <c r="L13" s="29">
        <f t="shared" si="2"/>
        <v>0</v>
      </c>
      <c r="AC13" s="12">
        <f t="shared" si="0"/>
        <v>0</v>
      </c>
      <c r="AD13" s="37"/>
    </row>
    <row r="14" spans="1:32" x14ac:dyDescent="0.3">
      <c r="A14" s="19" t="s">
        <v>32</v>
      </c>
    </row>
    <row r="15" spans="1:32" x14ac:dyDescent="0.3">
      <c r="A15" s="30"/>
      <c r="AD15" t="s">
        <v>35</v>
      </c>
    </row>
    <row r="16" spans="1:32" x14ac:dyDescent="0.3">
      <c r="A16" s="30"/>
      <c r="AD16" t="s">
        <v>36</v>
      </c>
      <c r="AE16" t="s">
        <v>37</v>
      </c>
      <c r="AF16" t="s">
        <v>38</v>
      </c>
    </row>
    <row r="17" spans="1:32" x14ac:dyDescent="0.3">
      <c r="A17" s="30"/>
      <c r="AD17">
        <v>0</v>
      </c>
      <c r="AE17">
        <v>400</v>
      </c>
      <c r="AF17">
        <v>4</v>
      </c>
    </row>
    <row r="18" spans="1:32" x14ac:dyDescent="0.3">
      <c r="A18" s="30"/>
    </row>
    <row r="19" spans="1:32" x14ac:dyDescent="0.3">
      <c r="A19" s="30"/>
    </row>
    <row r="20" spans="1:32" x14ac:dyDescent="0.3">
      <c r="A20" s="30"/>
    </row>
    <row r="23" spans="1:32" ht="15" customHeight="1" x14ac:dyDescent="0.35">
      <c r="V23" s="1" t="s">
        <v>0</v>
      </c>
      <c r="W23" s="27" t="s">
        <v>21</v>
      </c>
    </row>
    <row r="24" spans="1:32" ht="15" customHeight="1" x14ac:dyDescent="0.35">
      <c r="A24" s="39"/>
      <c r="V24" s="2" t="s">
        <v>1</v>
      </c>
      <c r="W24" s="27" t="s">
        <v>22</v>
      </c>
    </row>
    <row r="25" spans="1:32" ht="15" customHeight="1" x14ac:dyDescent="0.35">
      <c r="A25" s="39"/>
      <c r="V25" s="3" t="s">
        <v>2</v>
      </c>
      <c r="W25" s="27" t="s">
        <v>26</v>
      </c>
    </row>
    <row r="26" spans="1:32" ht="15" customHeight="1" x14ac:dyDescent="0.35">
      <c r="A26" s="38"/>
      <c r="V26" s="4" t="s">
        <v>3</v>
      </c>
      <c r="W26" s="27" t="s">
        <v>27</v>
      </c>
    </row>
    <row r="27" spans="1:32" x14ac:dyDescent="0.3">
      <c r="A27" s="22"/>
    </row>
    <row r="30" spans="1:32" x14ac:dyDescent="0.3">
      <c r="A30" s="5"/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46</v>
      </c>
    </row>
    <row r="43" spans="1:1" ht="15.6" x14ac:dyDescent="0.3">
      <c r="A43" s="40" t="s">
        <v>47</v>
      </c>
    </row>
    <row r="44" spans="1:1" ht="15.6" x14ac:dyDescent="0.3">
      <c r="A44" s="41" t="s">
        <v>135</v>
      </c>
    </row>
    <row r="45" spans="1:1" ht="15.6" x14ac:dyDescent="0.3">
      <c r="A45" s="40" t="s">
        <v>57</v>
      </c>
    </row>
    <row r="46" spans="1:1" ht="15.6" x14ac:dyDescent="0.3">
      <c r="A46" s="40" t="s">
        <v>56</v>
      </c>
    </row>
    <row r="47" spans="1:1" ht="15.6" x14ac:dyDescent="0.3">
      <c r="A47" s="41" t="s">
        <v>60</v>
      </c>
    </row>
    <row r="48" spans="1:1" ht="15.6" x14ac:dyDescent="0.3">
      <c r="A48" s="40" t="s">
        <v>48</v>
      </c>
    </row>
    <row r="49" spans="1:1" ht="15.6" x14ac:dyDescent="0.3">
      <c r="A49" s="40" t="s">
        <v>49</v>
      </c>
    </row>
    <row r="50" spans="1:1" ht="15.6" x14ac:dyDescent="0.3">
      <c r="A50" s="41" t="s">
        <v>59</v>
      </c>
    </row>
    <row r="51" spans="1:1" ht="15.6" x14ac:dyDescent="0.3">
      <c r="A51" s="40" t="s">
        <v>58</v>
      </c>
    </row>
    <row r="52" spans="1:1" ht="15.6" x14ac:dyDescent="0.3">
      <c r="A52" s="40" t="s">
        <v>50</v>
      </c>
    </row>
    <row r="53" spans="1:1" ht="15.6" x14ac:dyDescent="0.3">
      <c r="A53" s="40" t="s">
        <v>51</v>
      </c>
    </row>
    <row r="54" spans="1:1" ht="15.6" x14ac:dyDescent="0.3">
      <c r="A54" s="41" t="s">
        <v>119</v>
      </c>
    </row>
    <row r="55" spans="1:1" ht="15.6" x14ac:dyDescent="0.3">
      <c r="A55" s="40" t="s">
        <v>52</v>
      </c>
    </row>
    <row r="56" spans="1:1" ht="15.6" x14ac:dyDescent="0.3">
      <c r="A56" s="41" t="s">
        <v>117</v>
      </c>
    </row>
    <row r="57" spans="1:1" ht="15.6" x14ac:dyDescent="0.3">
      <c r="A57" s="40" t="s">
        <v>53</v>
      </c>
    </row>
    <row r="58" spans="1:1" ht="15.6" x14ac:dyDescent="0.3">
      <c r="A58" s="40" t="s">
        <v>54</v>
      </c>
    </row>
    <row r="59" spans="1:1" ht="15.6" x14ac:dyDescent="0.3">
      <c r="A59" s="40" t="s">
        <v>55</v>
      </c>
    </row>
    <row r="60" spans="1:1" ht="15.6" x14ac:dyDescent="0.3">
      <c r="A60" s="41" t="s">
        <v>120</v>
      </c>
    </row>
    <row r="61" spans="1:1" ht="15.6" x14ac:dyDescent="0.3">
      <c r="A61" s="41" t="s">
        <v>65</v>
      </c>
    </row>
    <row r="62" spans="1:1" ht="15.6" x14ac:dyDescent="0.3">
      <c r="A62" s="41" t="s">
        <v>61</v>
      </c>
    </row>
    <row r="63" spans="1:1" ht="15.6" x14ac:dyDescent="0.3">
      <c r="A63" s="42" t="s">
        <v>62</v>
      </c>
    </row>
    <row r="64" spans="1:1" ht="15.6" x14ac:dyDescent="0.3">
      <c r="A64" s="41" t="s">
        <v>63</v>
      </c>
    </row>
    <row r="65" spans="1:1" ht="15.6" x14ac:dyDescent="0.3">
      <c r="A65" s="41" t="s">
        <v>64</v>
      </c>
    </row>
    <row r="68" spans="1:1" x14ac:dyDescent="0.3">
      <c r="A68" s="5" t="s">
        <v>4</v>
      </c>
    </row>
    <row r="69" spans="1:1" x14ac:dyDescent="0.3">
      <c r="A69" t="s">
        <v>41</v>
      </c>
    </row>
    <row r="70" spans="1:1" x14ac:dyDescent="0.3">
      <c r="A70" t="s">
        <v>15</v>
      </c>
    </row>
    <row r="71" spans="1:1" x14ac:dyDescent="0.3">
      <c r="A71" t="s">
        <v>16</v>
      </c>
    </row>
    <row r="72" spans="1:1" x14ac:dyDescent="0.3">
      <c r="A72" t="s">
        <v>17</v>
      </c>
    </row>
    <row r="73" spans="1:1" x14ac:dyDescent="0.3">
      <c r="A73" t="s">
        <v>18</v>
      </c>
    </row>
    <row r="74" spans="1:1" x14ac:dyDescent="0.3">
      <c r="A74" s="6" t="s">
        <v>5</v>
      </c>
    </row>
    <row r="75" spans="1:1" x14ac:dyDescent="0.3">
      <c r="A75" s="6"/>
    </row>
    <row r="76" spans="1:1" x14ac:dyDescent="0.3">
      <c r="A76" t="s">
        <v>122</v>
      </c>
    </row>
    <row r="77" spans="1:1" x14ac:dyDescent="0.3">
      <c r="A77" t="s">
        <v>138</v>
      </c>
    </row>
    <row r="78" spans="1:1" x14ac:dyDescent="0.3">
      <c r="A78" s="6" t="s">
        <v>68</v>
      </c>
    </row>
    <row r="79" spans="1:1" x14ac:dyDescent="0.3">
      <c r="A79" t="s">
        <v>66</v>
      </c>
    </row>
    <row r="80" spans="1:1" x14ac:dyDescent="0.3">
      <c r="A80" s="6" t="s">
        <v>67</v>
      </c>
    </row>
    <row r="82" spans="2:2" x14ac:dyDescent="0.3">
      <c r="B82" t="s">
        <v>121</v>
      </c>
    </row>
    <row r="83" spans="2:2" x14ac:dyDescent="0.3">
      <c r="B83" t="s">
        <v>19</v>
      </c>
    </row>
    <row r="84" spans="2:2" x14ac:dyDescent="0.3">
      <c r="B84" s="6" t="s">
        <v>6</v>
      </c>
    </row>
    <row r="85" spans="2:2" x14ac:dyDescent="0.3">
      <c r="B85" s="6" t="s">
        <v>7</v>
      </c>
    </row>
    <row r="86" spans="2:2" x14ac:dyDescent="0.3">
      <c r="B86" s="6" t="s">
        <v>45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6" r:id="rId1"/>
    <hyperlink ref="A78" r:id="rId2"/>
    <hyperlink ref="A80" r:id="rId3"/>
  </hyperlinks>
  <pageMargins left="0.7" right="0.7" top="0.75" bottom="0.75" header="0.3" footer="0.3"/>
  <pageSetup orientation="portrait" horizontalDpi="360" verticalDpi="36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Muokkaus nyky</vt:lpstr>
      <vt:lpstr>Rehunkorjuu alin</vt:lpstr>
      <vt:lpstr>Nykytila</vt:lpstr>
      <vt:lpstr>Tavoite 1</vt:lpstr>
      <vt:lpstr>Tavoite 2</vt:lpstr>
      <vt:lpstr>Koneet 1</vt:lpstr>
      <vt:lpstr>Koneet 2</vt:lpstr>
      <vt:lpstr>Koneet 3</vt:lpstr>
      <vt:lpstr>'Koneet 1'!Print_Area</vt:lpstr>
      <vt:lpstr>'Koneet 2'!Print_Area</vt:lpstr>
      <vt:lpstr>'Koneet 3'!Print_Area</vt:lpstr>
      <vt:lpstr>'Muokkaus nyky'!Print_Area</vt:lpstr>
      <vt:lpstr>Nykytila!Print_Area</vt:lpstr>
      <vt:lpstr>'Rehunkorjuu alin'!Print_Area</vt:lpstr>
      <vt:lpstr>'Tavoite 1'!Print_Area</vt:lpstr>
      <vt:lpstr>'Tavoite 2'!Print_Area</vt:lpstr>
    </vt:vector>
  </TitlesOfParts>
  <Company>Ympäristöhallinto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Mattila Tuomas</dc:creator>
  <cp:lastModifiedBy>Rajala, Jukka A</cp:lastModifiedBy>
  <cp:lastPrinted>2021-04-08T17:49:00Z</cp:lastPrinted>
  <dcterms:created xsi:type="dcterms:W3CDTF">2015-07-22T12:54:39Z</dcterms:created>
  <dcterms:modified xsi:type="dcterms:W3CDTF">2022-11-16T10:37:00Z</dcterms:modified>
</cp:coreProperties>
</file>