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äyttäjä\Documents\Omat tekstitiedostot\MAANEUVO valmennus BSAG 2019-\Tuotettavat materiaalit\Työohjeet\5 Tiivistymisriskit 5\"/>
    </mc:Choice>
  </mc:AlternateContent>
  <xr:revisionPtr revIDLastSave="0" documentId="8_{67E2EA08-3879-460E-A4E9-DC454EE750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skaat vm savimaat" sheetId="50" r:id="rId1"/>
    <sheet name="Raskaat rm savimaat" sheetId="52" r:id="rId2"/>
    <sheet name="Karkeat vm maat" sheetId="51" r:id="rId3"/>
    <sheet name="Karkeat rm maat" sheetId="53" r:id="rId4"/>
  </sheets>
  <definedNames>
    <definedName name="_xlnm.Print_Area" localSheetId="3">'Karkeat rm maat'!$M$22:$U$40</definedName>
    <definedName name="_xlnm.Print_Area" localSheetId="2">'Karkeat vm maat'!$M$22:$U$40</definedName>
    <definedName name="_xlnm.Print_Area" localSheetId="1">'Raskaat rm savimaat'!$M$22:$U$40</definedName>
    <definedName name="_xlnm.Print_Area" localSheetId="0">'Raskaat vm savimaat'!$M$22:$U$40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53" l="1"/>
  <c r="G11" i="53" s="1"/>
  <c r="D11" i="53"/>
  <c r="E10" i="53"/>
  <c r="G10" i="53" s="1"/>
  <c r="D9" i="53"/>
  <c r="E9" i="53" s="1"/>
  <c r="G9" i="53" s="1"/>
  <c r="E8" i="53"/>
  <c r="G8" i="53" s="1"/>
  <c r="D7" i="53"/>
  <c r="E7" i="53" s="1"/>
  <c r="G7" i="53" s="1"/>
  <c r="E6" i="53"/>
  <c r="G6" i="53" s="1"/>
  <c r="D13" i="50"/>
  <c r="E13" i="50" s="1"/>
  <c r="G13" i="50" s="1"/>
  <c r="E12" i="50"/>
  <c r="G12" i="50" s="1"/>
  <c r="D13" i="52"/>
  <c r="E13" i="52" s="1"/>
  <c r="G13" i="52" s="1"/>
  <c r="E12" i="52"/>
  <c r="G12" i="52" s="1"/>
  <c r="D13" i="51"/>
  <c r="E13" i="51" s="1"/>
  <c r="G13" i="51" s="1"/>
  <c r="E12" i="51"/>
  <c r="G12" i="51" s="1"/>
  <c r="G13" i="53"/>
  <c r="E13" i="53"/>
  <c r="D13" i="53"/>
  <c r="E12" i="53"/>
  <c r="G12" i="53" s="1"/>
  <c r="D11" i="51"/>
  <c r="E11" i="51" s="1"/>
  <c r="G11" i="51" s="1"/>
  <c r="E10" i="51"/>
  <c r="G10" i="51" s="1"/>
  <c r="E9" i="51"/>
  <c r="G9" i="51" s="1"/>
  <c r="D9" i="51"/>
  <c r="E8" i="51"/>
  <c r="G8" i="51" s="1"/>
  <c r="D7" i="51"/>
  <c r="E7" i="51" s="1"/>
  <c r="G7" i="51" s="1"/>
  <c r="E6" i="51"/>
  <c r="G6" i="51" s="1"/>
  <c r="AA36" i="51"/>
  <c r="Z36" i="51"/>
  <c r="Y36" i="51"/>
  <c r="AA35" i="51"/>
  <c r="Z35" i="51"/>
  <c r="Y35" i="51"/>
  <c r="AA34" i="51"/>
  <c r="Z34" i="51"/>
  <c r="Y34" i="51"/>
  <c r="AA33" i="51"/>
  <c r="Z33" i="51"/>
  <c r="Y33" i="51"/>
  <c r="D11" i="52"/>
  <c r="E11" i="52" s="1"/>
  <c r="G11" i="52" s="1"/>
  <c r="E10" i="52"/>
  <c r="G10" i="52" s="1"/>
  <c r="D9" i="52"/>
  <c r="E9" i="52" s="1"/>
  <c r="G9" i="52" s="1"/>
  <c r="E8" i="52"/>
  <c r="G8" i="52" s="1"/>
  <c r="D7" i="52"/>
  <c r="E7" i="52" s="1"/>
  <c r="G7" i="52" s="1"/>
  <c r="E6" i="52"/>
  <c r="G6" i="52" s="1"/>
  <c r="Z38" i="53"/>
  <c r="AA38" i="53"/>
  <c r="Y38" i="53"/>
  <c r="Z37" i="53"/>
  <c r="AA37" i="53"/>
  <c r="Y37" i="53"/>
  <c r="Z36" i="53"/>
  <c r="AA36" i="53"/>
  <c r="Y36" i="53"/>
  <c r="Z35" i="53"/>
  <c r="AA35" i="53"/>
  <c r="Y35" i="53"/>
  <c r="AC13" i="53" l="1"/>
  <c r="L13" i="53"/>
  <c r="AC12" i="53"/>
  <c r="L12" i="53"/>
  <c r="AC11" i="53"/>
  <c r="L11" i="53"/>
  <c r="AC10" i="53"/>
  <c r="L10" i="53"/>
  <c r="AC9" i="53"/>
  <c r="L9" i="53"/>
  <c r="AC8" i="53"/>
  <c r="L8" i="53"/>
  <c r="AC7" i="53"/>
  <c r="L7" i="53"/>
  <c r="AC6" i="53"/>
  <c r="L6" i="53"/>
  <c r="AC13" i="52"/>
  <c r="L13" i="52"/>
  <c r="AC12" i="52"/>
  <c r="L12" i="52"/>
  <c r="AC11" i="52"/>
  <c r="L11" i="52"/>
  <c r="AC10" i="52"/>
  <c r="L10" i="52"/>
  <c r="AC9" i="52"/>
  <c r="L9" i="52"/>
  <c r="AC8" i="52"/>
  <c r="L8" i="52"/>
  <c r="AC7" i="52"/>
  <c r="L7" i="52"/>
  <c r="AC6" i="52"/>
  <c r="L6" i="52"/>
  <c r="AC13" i="51" l="1"/>
  <c r="L13" i="51"/>
  <c r="AC12" i="51"/>
  <c r="L12" i="51"/>
  <c r="AC11" i="51"/>
  <c r="L11" i="51"/>
  <c r="AC10" i="51"/>
  <c r="L10" i="51"/>
  <c r="AC9" i="51"/>
  <c r="L9" i="51"/>
  <c r="AC8" i="51"/>
  <c r="L8" i="51"/>
  <c r="AC7" i="51"/>
  <c r="L7" i="51"/>
  <c r="AC6" i="51"/>
  <c r="L6" i="51"/>
  <c r="AC13" i="50"/>
  <c r="L13" i="50"/>
  <c r="AC12" i="50"/>
  <c r="L12" i="50"/>
  <c r="AC11" i="50"/>
  <c r="L11" i="50"/>
  <c r="D11" i="50"/>
  <c r="E11" i="50" s="1"/>
  <c r="G11" i="50" s="1"/>
  <c r="AC10" i="50"/>
  <c r="L10" i="50"/>
  <c r="E10" i="50"/>
  <c r="G10" i="50" s="1"/>
  <c r="AC9" i="50"/>
  <c r="L9" i="50"/>
  <c r="D9" i="50"/>
  <c r="E9" i="50" s="1"/>
  <c r="G9" i="50" s="1"/>
  <c r="AC8" i="50"/>
  <c r="L8" i="50"/>
  <c r="E8" i="50"/>
  <c r="G8" i="50" s="1"/>
  <c r="AC7" i="50"/>
  <c r="L7" i="50"/>
  <c r="D7" i="50"/>
  <c r="E7" i="50" s="1"/>
  <c r="G7" i="50" s="1"/>
  <c r="AC6" i="50"/>
  <c r="L6" i="50"/>
  <c r="E6" i="50"/>
  <c r="G6" i="50" s="1"/>
</calcChain>
</file>

<file path=xl/sharedStrings.xml><?xml version="1.0" encoding="utf-8"?>
<sst xmlns="http://schemas.openxmlformats.org/spreadsheetml/2006/main" count="462" uniqueCount="118">
  <si>
    <t xml:space="preserve">Info: </t>
  </si>
  <si>
    <t>http://www.slu.se/institutioner/mark-miljo/forskning/jordbearbetning/verktyg/</t>
  </si>
  <si>
    <t>tuomas.j.mattila@gmail.com</t>
  </si>
  <si>
    <t>http://www.luonnonkoneisto.fi</t>
  </si>
  <si>
    <t>Kone</t>
  </si>
  <si>
    <t>Akseli</t>
  </si>
  <si>
    <t>taka</t>
  </si>
  <si>
    <t>etu</t>
  </si>
  <si>
    <t>Paripyörät (1) vai ei (0)</t>
  </si>
  <si>
    <t>Renkaat</t>
  </si>
  <si>
    <t>Kokonais-paino kg</t>
  </si>
  <si>
    <t>Työkalun kehitti Tuomas J. Mattila maatalousneuvonnan työkaluksi</t>
  </si>
  <si>
    <t>Työkalua kehitettiin edelleen OSMO hankkeessa (Helsingin yliopisto, Ruralia Instituutti)</t>
  </si>
  <si>
    <t xml:space="preserve">Työkalu on lisensoitu Creative Commons 4.0 lisenssillä. Muokkaa ja käytä vapaasti, mutta älä patentoi tai rajoita muiden käyttöä. </t>
  </si>
  <si>
    <t xml:space="preserve">Työ perustuu seuraaviin SLU:n laskureihin: </t>
  </si>
  <si>
    <t xml:space="preserve">Lisätietoja: </t>
  </si>
  <si>
    <t>Käyttöohje</t>
  </si>
  <si>
    <t>Tila</t>
  </si>
  <si>
    <t>Pvm</t>
  </si>
  <si>
    <t>Versio</t>
  </si>
  <si>
    <t>Painon jakautu-minen</t>
  </si>
  <si>
    <t>Rengas-paine kPa</t>
  </si>
  <si>
    <t>Rengas-kuorma kg</t>
  </si>
  <si>
    <t>Paino/-akseli kg</t>
  </si>
  <si>
    <t>Yhteenveto</t>
  </si>
  <si>
    <t>Renkaiden leveys m</t>
  </si>
  <si>
    <t>Tallattu ala</t>
  </si>
  <si>
    <t>Skaalauskuva</t>
  </si>
  <si>
    <t>Kuorma</t>
  </si>
  <si>
    <t>Paine</t>
  </si>
  <si>
    <t>Pallon koko</t>
  </si>
  <si>
    <t>Renkaan paine bar</t>
  </si>
  <si>
    <t>Esimerkki</t>
  </si>
  <si>
    <t>Tuomas J. Mattila ja Jukka Rajala</t>
  </si>
  <si>
    <t>Mattila T. ja Rajala J. Miten valtan maan haitallisen tiivistymisen maatalousrenkaiden.  Helsingin yliopisto, Ruralia Instituutti. Raportteja 175. 41 s. 2018</t>
  </si>
  <si>
    <t>Koneiden painon voi etsiä käyttöohjekirjasta tai esim. Konedata.net palvelusta tai valmistajan sivuilta.</t>
  </si>
  <si>
    <t>-Säädä painonjakauma mahdollisimman hyvin ko työtä vastaavaksi.</t>
  </si>
  <si>
    <t xml:space="preserve">-Merkitse käytetty renkaan ilmanpaine.  </t>
  </si>
  <si>
    <t>-Etsi rengaskäsikirjoista renkaan kuormitusta vastaava alin rengaspaine, jolla peltotyöt voidaan tehdä.</t>
  </si>
  <si>
    <t>-Etsi tarvittava rengaspaine, jotta pysytään tiivistymiskaavioissa vihreällä.</t>
  </si>
  <si>
    <t>-Renkaiden leveys-sarakkeeseen kirjoita akselin kaikkien renkaiden yhteinen leveys metreinä.</t>
  </si>
  <si>
    <t>-Työkoneen leveys-sarakkeeseen kirjoita työkoneen tehollinen työleveys.</t>
  </si>
  <si>
    <t xml:space="preserve">-Voit huomioida vedon ja painonsiirron aiheuttaman lisäpainon muuttamalla kokonaispainoa ja painonjakaumaa, </t>
  </si>
  <si>
    <t>-Laadi taulukon alapuolelle lyhyt yhteenveto ko välilehden laskelmista.</t>
  </si>
  <si>
    <t>-Hyödynnä laskuria tiivistymisriskejä pienentävien vaihtoehtojen etsimiseen kokeilemalla laskurissa eri vaihtoehtoja.</t>
  </si>
  <si>
    <t>-Lisää välilehtiä tarpeen mukaan. Anna välilehdille niitä kuvaavat nimet.</t>
  </si>
  <si>
    <t xml:space="preserve"> Pyri vihreälle alueelle tai varaudu siirtämään koneet pysyville ajourille (CTF, controlled traffic farming).</t>
  </si>
  <si>
    <t>Laskurit maan tiivistymisriskien määrittämiseen</t>
  </si>
  <si>
    <t>https://www.helsinki.fi/fi/ruralia-instituutti/koulutus/maan-kasvukunto/laskurit-maan-tiivistymisriskien-maarittamiseen</t>
  </si>
  <si>
    <t>https://www.helsinki.fi/fi/ruralia-instituutti/koulutus/maan-kasvukunto/raportti-miten-valtan-maan-tiivistymisen-maatalousrenkaiden-avulla</t>
  </si>
  <si>
    <t>4400+1200+700</t>
  </si>
  <si>
    <t>MF5470 Äestys</t>
  </si>
  <si>
    <t>4400+700+1200</t>
  </si>
  <si>
    <t>-Paripyöriä käytettäessä ykköspyörän pyöräkuorma jaetaan luvualla 1,76 - ei luvulla 2, kun valitaan alinta rengaspainetta.</t>
  </si>
  <si>
    <t>CC 4.0 Tuomas J. Mattila ja Jukka Rajala, OSMO hanke, Helsingin yliopisto  3.3.2017</t>
  </si>
  <si>
    <t>Lisätietoja</t>
  </si>
  <si>
    <t>Teholl. työleveys m</t>
  </si>
  <si>
    <t>Tiivistymislaskuri - Koneiden tiivistymisriskien arviointiin</t>
  </si>
  <si>
    <t>Kaaviot</t>
  </si>
  <si>
    <t>Savimaa 50% savesta, 3% multavuutta, irtotiheys 1,4 kg/l</t>
  </si>
  <si>
    <t>Savimaa 50% savesta, 8% multavuutta, irtotiheys 1,1 kg/l</t>
  </si>
  <si>
    <t>Hietamaa 10% savesta, 3% multavuutta, irtotiheys 1,4 kg/l</t>
  </si>
  <si>
    <t>Puimuri Claas 58</t>
  </si>
  <si>
    <t>Hyvä: alhainen tiivistymisriski kosteissa oloissa</t>
  </si>
  <si>
    <t>Huono: tiivistymisriski kosteissa oloissa</t>
  </si>
  <si>
    <t>Paha: Vakava tiivistymisriski kosteissa oloissa</t>
  </si>
  <si>
    <t>Extrapaha: Tiivistyy myös kuivissa oloissa</t>
  </si>
  <si>
    <t>kostea kuormituskestävyys</t>
  </si>
  <si>
    <t>kuiva kuormituskestävyys</t>
  </si>
  <si>
    <t>kostea 75%</t>
  </si>
  <si>
    <t>kostea 125%</t>
  </si>
  <si>
    <t>kuiva 75%</t>
  </si>
  <si>
    <t>kuiva 125%</t>
  </si>
  <si>
    <t>cm</t>
  </si>
  <si>
    <t>Kuormituskestävyys riippuu syvyydestä</t>
  </si>
  <si>
    <t>Tiivistymisriski kuivissa oloissa</t>
  </si>
  <si>
    <t>Siirrä pois pellolta tai pysyville urille</t>
  </si>
  <si>
    <t>#80cdc1, "#f5f5f5", "#dfc27d", "#a6611a"</t>
  </si>
  <si>
    <t>Hietamaa 10% savesta, 6% multavuutta, irtotiheys 1,1 kg/l</t>
  </si>
  <si>
    <t>5.12.2023</t>
  </si>
  <si>
    <t>MF5470 Niitto</t>
  </si>
  <si>
    <t>6400+2200</t>
  </si>
  <si>
    <t>540R34</t>
  </si>
  <si>
    <t>12,5-18</t>
  </si>
  <si>
    <t>18,4R38</t>
  </si>
  <si>
    <t>14,9R28</t>
  </si>
  <si>
    <t>Nykytila</t>
  </si>
  <si>
    <t>4400+700+1200+600</t>
  </si>
  <si>
    <t>MF5470  traktorin paino 4400 kg, niittokoneen paino 1200 kg, etupainojen paino 700 kg,  lisäksi kone ylhääällä koko niittokoneen paino kuormittaa</t>
  </si>
  <si>
    <t>Äestyksessä traktorille kohdistuu aisapainoa 700 kg ja vedon aiheuttamaan kuormaa 1200 kg sekä paripyörät 600 kg.</t>
  </si>
  <si>
    <t>takapyörää, joka pitää lisätä laskurissa olevaan takapyörän rengaskuormaan. Tällöin rengaskuorma on n 3500-3800 kg.</t>
  </si>
  <si>
    <t>Puimuri Claas 58 paino on 6400 kg, viljasäiliön koko 2,7 m3, jossa viljan paino n 2200 kg.</t>
  </si>
  <si>
    <t>Maalaji ja multavuus vaikuttavat maan kantavuuteen eli tiivistymiskestävyyteen, esim raskaimmat savet voivat olla vieläkin herkempiä tiivistymään kuin laskurin 50 % savea sisältä malli.</t>
  </si>
  <si>
    <t xml:space="preserve">-Lue tiivistymisriskit oikealla olevista kaavioista. Tiivistyminen on sitä haitallisempaa, mitä syvemmälle se ulottuu. </t>
  </si>
  <si>
    <t>-Laadi yhteenveto siitä, mitkä koneet ja työt aiheuttavat tilalla suurimmat tiivistymisriskit.</t>
  </si>
  <si>
    <t>Kostean maan kuormituskestävyys 75 % turvarajalla</t>
  </si>
  <si>
    <t>Kuivan maan kuormituskestävyys 75 % turvarajalla</t>
  </si>
  <si>
    <t>Kostean maan kuormituskestävyys 125 % raja-arvolla</t>
  </si>
  <si>
    <t>Maan kuormituskestävyys kosteana</t>
  </si>
  <si>
    <t>Maan kuormituskestävyys kuivana</t>
  </si>
  <si>
    <r>
      <rPr>
        <sz val="12"/>
        <color theme="1"/>
        <rFont val="Calibri"/>
        <family val="2"/>
        <scheme val="minor"/>
      </rPr>
      <t>-Kirjoita laskuriin koneen</t>
    </r>
    <r>
      <rPr>
        <b/>
        <sz val="12"/>
        <color theme="1"/>
        <rFont val="Calibri"/>
        <family val="2"/>
        <scheme val="minor"/>
      </rPr>
      <t xml:space="preserve"> kokonaispaino.</t>
    </r>
  </si>
  <si>
    <r>
      <t xml:space="preserve">-Hyödynnä </t>
    </r>
    <r>
      <rPr>
        <b/>
        <sz val="12"/>
        <color theme="1"/>
        <rFont val="Calibri"/>
        <family val="2"/>
        <scheme val="minor"/>
      </rPr>
      <t>Tasapainolaskurilla</t>
    </r>
    <r>
      <rPr>
        <sz val="12"/>
        <color theme="1"/>
        <rFont val="Calibri"/>
        <family val="2"/>
        <scheme val="minor"/>
      </rPr>
      <t xml:space="preserve"> laskettuja akselipainoja.</t>
    </r>
  </si>
  <si>
    <t>MF5470</t>
  </si>
  <si>
    <t>-Valitse sopivan maalajin ja multavuuden välilehti eri välilehdiltä.</t>
  </si>
  <si>
    <t>-Painonjakauma on nelivetotraktoreilla paikoillaan ilman kuormitusta yleensä 40/60, takavetotraktoreilla 30/70, puimurilla 80/20 tai isommilla 75/25.</t>
  </si>
  <si>
    <t>MF5470 traktori omapaino ilman työkoneita paikoillaan seisten, kun painonjakauma on 40/60%.</t>
  </si>
  <si>
    <r>
      <t xml:space="preserve">Eri versioita tehdessäsi voit lisätä traktoriin työkoneen painoon esim nostolaitekoneen painon,  hinattavan koneen </t>
    </r>
    <r>
      <rPr>
        <b/>
        <sz val="12"/>
        <color theme="1"/>
        <rFont val="Calibri"/>
        <family val="2"/>
        <scheme val="minor"/>
      </rPr>
      <t>aisapainon</t>
    </r>
    <r>
      <rPr>
        <sz val="12"/>
        <color theme="1"/>
        <rFont val="Calibri"/>
        <family val="2"/>
        <scheme val="minor"/>
      </rPr>
      <t>,</t>
    </r>
  </si>
  <si>
    <r>
      <rPr>
        <b/>
        <sz val="12"/>
        <color theme="1"/>
        <rFont val="Calibri"/>
        <family val="2"/>
        <scheme val="minor"/>
      </rPr>
      <t>etupainojen/etukuormaimen painon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paripyörien painon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 xml:space="preserve">vedon </t>
    </r>
    <r>
      <rPr>
        <sz val="12"/>
        <color theme="1"/>
        <rFont val="Calibri"/>
        <family val="2"/>
        <scheme val="minor"/>
      </rPr>
      <t>aiheuttaman kuorman  sekä muuttaa</t>
    </r>
    <r>
      <rPr>
        <b/>
        <sz val="12"/>
        <color theme="1"/>
        <rFont val="Calibri"/>
        <family val="2"/>
        <scheme val="minor"/>
      </rPr>
      <t xml:space="preserve"> painonjakaumaa</t>
    </r>
    <r>
      <rPr>
        <sz val="12"/>
        <color theme="1"/>
        <rFont val="Calibri"/>
        <family val="2"/>
        <scheme val="minor"/>
      </rPr>
      <t xml:space="preserve"> tarpeen mukaan. </t>
    </r>
  </si>
  <si>
    <t>-Kirjoita taulukon alapuolelle näkyviin, mistä eri eristä kokonaispaino muodostuu.</t>
  </si>
  <si>
    <t xml:space="preserve"> sekä että vedon ja painonsiirron lisäkuorma kohdistuu taka-akselille.</t>
  </si>
  <si>
    <t>- Mertkite käytetäänkö akselilla paripyöriä vai ei. Muista lisätä paripörien paino traktorin painoon.</t>
  </si>
  <si>
    <t>-Kopioi laskelmaan kirjaamasi konetiedot toiselle välilehdelle, nai kopioi koko välilehti. Niin voit tehdä uusia versiota aikaisemmasta versiosta.</t>
  </si>
  <si>
    <t xml:space="preserve">-Jos haluat testata eri rengaspaineita tai kuormien vaikutusta, kopioi välilehti ja tee muutokset kopioituun laskuriversioon. </t>
  </si>
  <si>
    <t xml:space="preserve">https://www.helsinki.fi/fi/ruralia-instituutti/opetus/maan-kasvukunto </t>
  </si>
  <si>
    <t>Suurimmat tiivistymisriskit aiheuttavat niitto, varsinkin päisteissä sekä leikkuupuimuri.</t>
  </si>
  <si>
    <t>Näiden koneiden rengaspaineita tulisi saada huomattavasti alennettua esim hankkimalla paremmat renkaat.</t>
  </si>
  <si>
    <t>Niitossa nostolaitekoneesta hinattavaan koneeseen siirtyminen vähentäisi  tiivistymisriskiä merkittävästi.</t>
  </si>
  <si>
    <t>Äestyksessä tiivistymisriskit ovat vähäisiä, koska rengaspaine ja rengaskuorma ovat alhaisia.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</si>
</sst>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ABD9E9"/>
        <bgColor indexed="64"/>
      </patternFill>
    </fill>
    <fill>
      <patternFill patternType="solid">
        <fgColor rgb="FFFFFFBF"/>
        <bgColor indexed="64"/>
      </patternFill>
    </fill>
    <fill>
      <patternFill patternType="solid">
        <fgColor rgb="FFFDAE61"/>
        <bgColor indexed="64"/>
      </patternFill>
    </fill>
    <fill>
      <patternFill patternType="solid">
        <fgColor rgb="FFD7191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80CDC1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DFC27D"/>
        <bgColor indexed="64"/>
      </patternFill>
    </fill>
    <fill>
      <patternFill patternType="solid">
        <fgColor rgb="FFA6611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5" fillId="0" borderId="0" xfId="2"/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2" borderId="1" xfId="0" applyFill="1" applyBorder="1" applyProtection="1">
      <protection locked="0"/>
    </xf>
    <xf numFmtId="0" fontId="6" fillId="4" borderId="1" xfId="0" applyFont="1" applyFill="1" applyBorder="1" applyProtection="1">
      <protection locked="0"/>
    </xf>
    <xf numFmtId="9" fontId="0" fillId="7" borderId="1" xfId="0" applyNumberFormat="1" applyFill="1" applyBorder="1" applyProtection="1">
      <protection locked="0"/>
    </xf>
    <xf numFmtId="0" fontId="6" fillId="4" borderId="1" xfId="0" applyFont="1" applyFill="1" applyBorder="1"/>
    <xf numFmtId="0" fontId="0" fillId="3" borderId="1" xfId="0" applyFill="1" applyBorder="1" applyProtection="1">
      <protection locked="0"/>
    </xf>
    <xf numFmtId="9" fontId="0" fillId="3" borderId="1" xfId="0" applyNumberFormat="1" applyFill="1" applyBorder="1" applyProtection="1">
      <protection locked="0"/>
    </xf>
    <xf numFmtId="0" fontId="0" fillId="6" borderId="1" xfId="0" applyFill="1" applyBorder="1" applyProtection="1">
      <protection locked="0"/>
    </xf>
    <xf numFmtId="9" fontId="0" fillId="6" borderId="1" xfId="0" applyNumberForma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9" fontId="1" fillId="8" borderId="1" xfId="0" applyNumberFormat="1" applyFont="1" applyFill="1" applyBorder="1" applyProtection="1">
      <protection locked="0"/>
    </xf>
    <xf numFmtId="0" fontId="3" fillId="0" borderId="0" xfId="0" applyFont="1"/>
    <xf numFmtId="0" fontId="0" fillId="9" borderId="0" xfId="0" applyFill="1"/>
    <xf numFmtId="0" fontId="8" fillId="0" borderId="0" xfId="0" applyFont="1"/>
    <xf numFmtId="0" fontId="0" fillId="0" borderId="1" xfId="0" applyBorder="1"/>
    <xf numFmtId="165" fontId="6" fillId="4" borderId="1" xfId="1" applyNumberFormat="1" applyFont="1" applyFill="1" applyBorder="1" applyAlignment="1" applyProtection="1">
      <protection locked="0"/>
    </xf>
    <xf numFmtId="0" fontId="6" fillId="4" borderId="1" xfId="0" applyFont="1" applyFill="1" applyBorder="1" applyAlignment="1" applyProtection="1">
      <alignment horizontal="right"/>
      <protection locked="0"/>
    </xf>
    <xf numFmtId="1" fontId="6" fillId="4" borderId="1" xfId="0" applyNumberFormat="1" applyFont="1" applyFill="1" applyBorder="1"/>
    <xf numFmtId="0" fontId="9" fillId="0" borderId="0" xfId="0" applyFont="1"/>
    <xf numFmtId="9" fontId="0" fillId="0" borderId="1" xfId="3" applyFont="1" applyBorder="1"/>
    <xf numFmtId="0" fontId="11" fillId="0" borderId="0" xfId="0" applyFont="1"/>
    <xf numFmtId="0" fontId="0" fillId="2" borderId="1" xfId="0" applyFill="1" applyBorder="1"/>
    <xf numFmtId="0" fontId="0" fillId="5" borderId="1" xfId="0" applyFill="1" applyBorder="1"/>
    <xf numFmtId="0" fontId="0" fillId="10" borderId="1" xfId="0" applyFill="1" applyBorder="1"/>
    <xf numFmtId="0" fontId="0" fillId="6" borderId="1" xfId="0" applyFill="1" applyBorder="1"/>
    <xf numFmtId="0" fontId="3" fillId="9" borderId="0" xfId="0" applyFont="1" applyFill="1"/>
    <xf numFmtId="0" fontId="0" fillId="9" borderId="0" xfId="0" quotePrefix="1" applyFill="1"/>
    <xf numFmtId="0" fontId="1" fillId="0" borderId="0" xfId="0" applyFont="1"/>
    <xf numFmtId="0" fontId="12" fillId="0" borderId="0" xfId="0" applyFont="1" applyAlignment="1">
      <alignment vertical="center"/>
    </xf>
    <xf numFmtId="0" fontId="12" fillId="0" borderId="0" xfId="0" quotePrefix="1" applyFont="1" applyAlignment="1">
      <alignment vertical="center"/>
    </xf>
    <xf numFmtId="0" fontId="12" fillId="0" borderId="0" xfId="0" quotePrefix="1" applyFont="1"/>
    <xf numFmtId="0" fontId="13" fillId="0" borderId="0" xfId="0" applyFont="1"/>
    <xf numFmtId="1" fontId="6" fillId="4" borderId="1" xfId="0" applyNumberFormat="1" applyFont="1" applyFill="1" applyBorder="1" applyProtection="1">
      <protection locked="0"/>
    </xf>
    <xf numFmtId="0" fontId="10" fillId="0" borderId="0" xfId="0" applyFont="1"/>
    <xf numFmtId="2" fontId="0" fillId="0" borderId="1" xfId="0" applyNumberFormat="1" applyBorder="1"/>
    <xf numFmtId="0" fontId="14" fillId="11" borderId="0" xfId="0" applyFont="1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1" fontId="0" fillId="16" borderId="0" xfId="0" applyNumberFormat="1" applyFill="1"/>
    <xf numFmtId="1" fontId="14" fillId="11" borderId="0" xfId="0" applyNumberFormat="1" applyFont="1" applyFill="1"/>
    <xf numFmtId="0" fontId="14" fillId="17" borderId="0" xfId="0" applyFont="1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1" fontId="14" fillId="17" borderId="0" xfId="0" applyNumberFormat="1" applyFont="1" applyFill="1"/>
    <xf numFmtId="1" fontId="0" fillId="12" borderId="0" xfId="0" applyNumberFormat="1" applyFill="1"/>
    <xf numFmtId="1" fontId="0" fillId="14" borderId="0" xfId="0" applyNumberFormat="1" applyFill="1"/>
    <xf numFmtId="1" fontId="0" fillId="15" borderId="0" xfId="0" applyNumberFormat="1" applyFill="1"/>
    <xf numFmtId="1" fontId="0" fillId="18" borderId="0" xfId="0" applyNumberFormat="1" applyFill="1"/>
    <xf numFmtId="1" fontId="0" fillId="20" borderId="0" xfId="0" applyNumberFormat="1" applyFill="1"/>
    <xf numFmtId="1" fontId="0" fillId="21" borderId="0" xfId="0" applyNumberFormat="1" applyFill="1"/>
    <xf numFmtId="0" fontId="15" fillId="11" borderId="0" xfId="0" applyFont="1" applyFill="1"/>
    <xf numFmtId="0" fontId="15" fillId="17" borderId="0" xfId="0" applyFont="1" applyFill="1"/>
    <xf numFmtId="0" fontId="16" fillId="0" borderId="0" xfId="0" applyFont="1"/>
    <xf numFmtId="0" fontId="13" fillId="0" borderId="0" xfId="0" quotePrefix="1" applyFont="1" applyAlignment="1">
      <alignment vertical="center"/>
    </xf>
  </cellXfs>
  <cellStyles count="4">
    <cellStyle name="Hyperlinkki" xfId="2" builtinId="8"/>
    <cellStyle name="Normaali" xfId="0" builtinId="0"/>
    <cellStyle name="Pilkku" xfId="1" builtinId="3"/>
    <cellStyle name="Prosenttia" xfId="3" builtinId="5"/>
  </cellStyles>
  <dxfs count="0"/>
  <tableStyles count="0" defaultTableStyle="TableStyleMedium2" defaultPivotStyle="PivotStyleLight16"/>
  <colors>
    <mruColors>
      <color rgb="FFA6611A"/>
      <color rgb="FFDFC27D"/>
      <color rgb="FFF5F5F5"/>
      <color rgb="FF80CDC1"/>
      <color rgb="FFD7191C"/>
      <color rgb="FFFDAE61"/>
      <color rgb="FFFFFFBF"/>
      <color rgb="FFABD9E9"/>
      <color rgb="FFF5BE33"/>
      <color rgb="FFFBE6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15 cm</a:t>
            </a:r>
            <a:endParaRPr lang="en-US"/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'Raskaat vm savimaat'!$A$6</c:f>
              <c:strCache>
                <c:ptCount val="1"/>
                <c:pt idx="0">
                  <c:v>MF5470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D7F-42C0-A4CF-F8DEE1BE7DD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D7F-42C0-A4CF-F8DEE1BE7DD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D7F-42C0-A4CF-F8DEE1BE7DD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D7F-42C0-A4CF-F8DEE1BE7DD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D7F-42C0-A4CF-F8DEE1BE7DD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D7F-42C0-A4CF-F8DEE1BE7DD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D7F-42C0-A4CF-F8DEE1BE7DD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D7F-42C0-A4CF-F8DEE1BE7DD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D7F-42C0-A4CF-F8DEE1BE7DD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D7F-42C0-A4CF-F8DEE1BE7DD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D7F-42C0-A4CF-F8DEE1BE7DD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D7F-42C0-A4CF-F8DEE1BE7DD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D7F-42C0-A4CF-F8DEE1BE7DD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D7F-42C0-A4CF-F8DEE1BE7DD9}"/>
              </c:ext>
            </c:extLst>
          </c:dPt>
          <c:xVal>
            <c:numRef>
              <c:f>'Raskaat vm savimaat'!$G$6:$G$7</c:f>
              <c:numCache>
                <c:formatCode>0</c:formatCode>
                <c:ptCount val="2"/>
                <c:pt idx="0">
                  <c:v>1320</c:v>
                </c:pt>
                <c:pt idx="1">
                  <c:v>880</c:v>
                </c:pt>
              </c:numCache>
            </c:numRef>
          </c:xVal>
          <c:yVal>
            <c:numRef>
              <c:f>'Raskaat vm savimaat'!$AC$6:$AC$7</c:f>
              <c:numCache>
                <c:formatCode>General</c:formatCode>
                <c:ptCount val="2"/>
                <c:pt idx="0">
                  <c:v>150</c:v>
                </c:pt>
                <c:pt idx="1">
                  <c:v>100</c:v>
                </c:pt>
              </c:numCache>
            </c:numRef>
          </c:yVal>
          <c:bubbleSize>
            <c:numRef>
              <c:f>'Raskaat vm savimaat'!$L$6:$L$7</c:f>
              <c:numCache>
                <c:formatCode>0%</c:formatCode>
                <c:ptCount val="2"/>
                <c:pt idx="0">
                  <c:v>0.23</c:v>
                </c:pt>
                <c:pt idx="1">
                  <c:v>0.375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4D7F-42C0-A4CF-F8DEE1BE7DD9}"/>
            </c:ext>
          </c:extLst>
        </c:ser>
        <c:ser>
          <c:idx val="1"/>
          <c:order val="1"/>
          <c:tx>
            <c:strRef>
              <c:f>'Raskaat vm savimaat'!$A$8</c:f>
              <c:strCache>
                <c:ptCount val="1"/>
                <c:pt idx="0">
                  <c:v>MF5470 Niitto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'Raskaat vm savimaat'!$G$8:$G$9</c:f>
              <c:numCache>
                <c:formatCode>0</c:formatCode>
                <c:ptCount val="2"/>
                <c:pt idx="0">
                  <c:v>2520</c:v>
                </c:pt>
                <c:pt idx="1">
                  <c:v>629.99999999999989</c:v>
                </c:pt>
              </c:numCache>
            </c:numRef>
          </c:xVal>
          <c:yVal>
            <c:numRef>
              <c:f>'Raskaat vm savimaat'!$AC$8:$AC$9</c:f>
              <c:numCache>
                <c:formatCode>General</c:formatCode>
                <c:ptCount val="2"/>
                <c:pt idx="0">
                  <c:v>160</c:v>
                </c:pt>
                <c:pt idx="1">
                  <c:v>120</c:v>
                </c:pt>
              </c:numCache>
            </c:numRef>
          </c:yVal>
          <c:bubbleSize>
            <c:numRef>
              <c:f>'Raskaat vm savimaat'!$L$8:$L$9</c:f>
              <c:numCache>
                <c:formatCode>0%</c:formatCode>
                <c:ptCount val="2"/>
                <c:pt idx="0">
                  <c:v>0.32857142857142863</c:v>
                </c:pt>
                <c:pt idx="1">
                  <c:v>0.21428571428571427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4D7F-42C0-A4CF-F8DEE1BE7DD9}"/>
            </c:ext>
          </c:extLst>
        </c:ser>
        <c:ser>
          <c:idx val="2"/>
          <c:order val="2"/>
          <c:tx>
            <c:strRef>
              <c:f>'Raskaat vm savimaat'!$A$10</c:f>
              <c:strCache>
                <c:ptCount val="1"/>
                <c:pt idx="0">
                  <c:v>MF5470 Äestys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'Raskaat vm savimaat'!$G$10:$G$11</c:f>
              <c:numCache>
                <c:formatCode>0</c:formatCode>
                <c:ptCount val="2"/>
                <c:pt idx="0">
                  <c:v>1293.75</c:v>
                </c:pt>
                <c:pt idx="1">
                  <c:v>431.25</c:v>
                </c:pt>
              </c:numCache>
            </c:numRef>
          </c:xVal>
          <c:yVal>
            <c:numRef>
              <c:f>'Raskaat vm savimaat'!$AC$10:$AC$11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yVal>
          <c:bubbleSize>
            <c:numRef>
              <c:f>'Raskaat vm savimaat'!$L$10:$L$11</c:f>
              <c:numCache>
                <c:formatCode>0%</c:formatCode>
                <c:ptCount val="2"/>
                <c:pt idx="0">
                  <c:v>0.17037037037037037</c:v>
                </c:pt>
                <c:pt idx="1">
                  <c:v>0.13888888888888887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4D7F-42C0-A4CF-F8DEE1BE7DD9}"/>
            </c:ext>
          </c:extLst>
        </c:ser>
        <c:ser>
          <c:idx val="3"/>
          <c:order val="3"/>
          <c:tx>
            <c:strRef>
              <c:f>'Raskaat vm savimaat'!$A$12</c:f>
              <c:strCache>
                <c:ptCount val="1"/>
                <c:pt idx="0">
                  <c:v>Puimuri Claas 58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'Raskaat vm savimaat'!$G$12:$G$13</c:f>
              <c:numCache>
                <c:formatCode>0</c:formatCode>
                <c:ptCount val="2"/>
                <c:pt idx="0">
                  <c:v>860</c:v>
                </c:pt>
                <c:pt idx="1">
                  <c:v>3440</c:v>
                </c:pt>
              </c:numCache>
            </c:numRef>
          </c:xVal>
          <c:yVal>
            <c:numRef>
              <c:f>'Raskaat vm savimaat'!$AC$12:$AC$13</c:f>
              <c:numCache>
                <c:formatCode>General</c:formatCode>
                <c:ptCount val="2"/>
                <c:pt idx="0">
                  <c:v>140</c:v>
                </c:pt>
                <c:pt idx="1">
                  <c:v>100</c:v>
                </c:pt>
              </c:numCache>
            </c:numRef>
          </c:yVal>
          <c:bubbleSize>
            <c:numRef>
              <c:f>'Raskaat vm savimaat'!$L$12:$L$13</c:f>
              <c:numCache>
                <c:formatCode>0%</c:formatCode>
                <c:ptCount val="2"/>
                <c:pt idx="0">
                  <c:v>0.20555555555555555</c:v>
                </c:pt>
                <c:pt idx="1">
                  <c:v>0.30555555555555558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4D7F-42C0-A4CF-F8DEE1BE7DD9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'Raskaat vm savimaat'!$AD$17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'Raskaat vm savimaat'!$AE$17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'Raskaat vm savimaat'!$AF$17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4D7F-42C0-A4CF-F8DEE1BE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558776"/>
        <c:axId val="236559168"/>
      </c:bubbleChart>
      <c:valAx>
        <c:axId val="236558776"/>
        <c:scaling>
          <c:orientation val="minMax"/>
          <c:max val="55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36559168"/>
        <c:crosses val="autoZero"/>
        <c:crossBetween val="midCat"/>
        <c:majorUnit val="500"/>
      </c:valAx>
      <c:valAx>
        <c:axId val="236559168"/>
        <c:scaling>
          <c:orientation val="maxMin"/>
          <c:max val="200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558776"/>
        <c:crosses val="autoZero"/>
        <c:crossBetween val="midCat"/>
      </c:valAx>
      <c:spPr>
        <a:blipFill dpi="0" rotWithShape="1">
          <a:blip xmlns:r="http://schemas.openxmlformats.org/officeDocument/2006/relationships" r:embed="rId1">
            <a:alphaModFix amt="97000"/>
          </a:blip>
          <a:srcRect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15 cm</a:t>
            </a:r>
            <a:endParaRPr lang="en-US"/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'Karkeat rm maat'!$A$6</c:f>
              <c:strCache>
                <c:ptCount val="1"/>
                <c:pt idx="0">
                  <c:v>MF5470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A4E-4BBF-8289-C746B45A3BD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A4E-4BBF-8289-C746B45A3BD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A4E-4BBF-8289-C746B45A3BD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A4E-4BBF-8289-C746B45A3BD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A4E-4BBF-8289-C746B45A3BD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A4E-4BBF-8289-C746B45A3BD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A4E-4BBF-8289-C746B45A3BD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A4E-4BBF-8289-C746B45A3BD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A4E-4BBF-8289-C746B45A3BD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A4E-4BBF-8289-C746B45A3BD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A4E-4BBF-8289-C746B45A3BD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A4E-4BBF-8289-C746B45A3BD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A4E-4BBF-8289-C746B45A3BD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A4E-4BBF-8289-C746B45A3BD4}"/>
              </c:ext>
            </c:extLst>
          </c:dPt>
          <c:xVal>
            <c:numRef>
              <c:f>'Karkeat rm maat'!$G$6:$G$7</c:f>
              <c:numCache>
                <c:formatCode>0</c:formatCode>
                <c:ptCount val="2"/>
                <c:pt idx="0">
                  <c:v>1320</c:v>
                </c:pt>
                <c:pt idx="1">
                  <c:v>880</c:v>
                </c:pt>
              </c:numCache>
            </c:numRef>
          </c:xVal>
          <c:yVal>
            <c:numRef>
              <c:f>'Karkeat rm maat'!$AC$6:$AC$7</c:f>
              <c:numCache>
                <c:formatCode>General</c:formatCode>
                <c:ptCount val="2"/>
                <c:pt idx="0">
                  <c:v>150</c:v>
                </c:pt>
                <c:pt idx="1">
                  <c:v>100</c:v>
                </c:pt>
              </c:numCache>
            </c:numRef>
          </c:yVal>
          <c:bubbleSize>
            <c:numRef>
              <c:f>'Karkeat rm maat'!$L$6:$L$7</c:f>
              <c:numCache>
                <c:formatCode>0%</c:formatCode>
                <c:ptCount val="2"/>
                <c:pt idx="0">
                  <c:v>0.23</c:v>
                </c:pt>
                <c:pt idx="1">
                  <c:v>0.1875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7A4E-4BBF-8289-C746B45A3BD4}"/>
            </c:ext>
          </c:extLst>
        </c:ser>
        <c:ser>
          <c:idx val="1"/>
          <c:order val="1"/>
          <c:tx>
            <c:strRef>
              <c:f>'Karkeat rm maat'!$A$8</c:f>
              <c:strCache>
                <c:ptCount val="1"/>
                <c:pt idx="0">
                  <c:v>MF5470 Niitto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'Karkeat rm maat'!$G$8:$G$9</c:f>
              <c:numCache>
                <c:formatCode>0</c:formatCode>
                <c:ptCount val="2"/>
                <c:pt idx="0">
                  <c:v>2520</c:v>
                </c:pt>
                <c:pt idx="1">
                  <c:v>629.99999999999989</c:v>
                </c:pt>
              </c:numCache>
            </c:numRef>
          </c:xVal>
          <c:yVal>
            <c:numRef>
              <c:f>'Karkeat rm maat'!$AC$8:$AC$9</c:f>
              <c:numCache>
                <c:formatCode>General</c:formatCode>
                <c:ptCount val="2"/>
                <c:pt idx="0">
                  <c:v>160</c:v>
                </c:pt>
                <c:pt idx="1">
                  <c:v>120</c:v>
                </c:pt>
              </c:numCache>
            </c:numRef>
          </c:yVal>
          <c:bubbleSize>
            <c:numRef>
              <c:f>'Karkeat rm maat'!$L$8:$L$9</c:f>
              <c:numCache>
                <c:formatCode>0%</c:formatCode>
                <c:ptCount val="2"/>
                <c:pt idx="0">
                  <c:v>0.32857142857142863</c:v>
                </c:pt>
                <c:pt idx="1">
                  <c:v>0.21428571428571427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7A4E-4BBF-8289-C746B45A3BD4}"/>
            </c:ext>
          </c:extLst>
        </c:ser>
        <c:ser>
          <c:idx val="2"/>
          <c:order val="2"/>
          <c:tx>
            <c:strRef>
              <c:f>'Karkeat rm maat'!$A$10</c:f>
              <c:strCache>
                <c:ptCount val="1"/>
                <c:pt idx="0">
                  <c:v>MF5470 Äestys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'Karkeat rm maat'!$G$10:$G$11</c:f>
              <c:numCache>
                <c:formatCode>0</c:formatCode>
                <c:ptCount val="2"/>
                <c:pt idx="0">
                  <c:v>1181.25</c:v>
                </c:pt>
                <c:pt idx="1">
                  <c:v>393.75</c:v>
                </c:pt>
              </c:numCache>
            </c:numRef>
          </c:xVal>
          <c:yVal>
            <c:numRef>
              <c:f>'Karkeat rm maat'!$AC$10:$AC$11</c:f>
              <c:numCache>
                <c:formatCode>General</c:formatCode>
                <c:ptCount val="2"/>
                <c:pt idx="0">
                  <c:v>80</c:v>
                </c:pt>
                <c:pt idx="1">
                  <c:v>80</c:v>
                </c:pt>
              </c:numCache>
            </c:numRef>
          </c:yVal>
          <c:bubbleSize>
            <c:numRef>
              <c:f>'Karkeat rm maat'!$L$10:$L$11</c:f>
              <c:numCache>
                <c:formatCode>0%</c:formatCode>
                <c:ptCount val="2"/>
                <c:pt idx="0">
                  <c:v>0.17037037037037037</c:v>
                </c:pt>
                <c:pt idx="1">
                  <c:v>0.13888888888888887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7A4E-4BBF-8289-C746B45A3BD4}"/>
            </c:ext>
          </c:extLst>
        </c:ser>
        <c:ser>
          <c:idx val="3"/>
          <c:order val="3"/>
          <c:tx>
            <c:strRef>
              <c:f>'Karkeat rm maat'!$A$12</c:f>
              <c:strCache>
                <c:ptCount val="1"/>
                <c:pt idx="0">
                  <c:v>Puimuri Claas 58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'Karkeat rm maat'!$G$12:$G$13</c:f>
              <c:numCache>
                <c:formatCode>0</c:formatCode>
                <c:ptCount val="2"/>
                <c:pt idx="0">
                  <c:v>860</c:v>
                </c:pt>
                <c:pt idx="1">
                  <c:v>3440</c:v>
                </c:pt>
              </c:numCache>
            </c:numRef>
          </c:xVal>
          <c:yVal>
            <c:numRef>
              <c:f>'Karkeat rm maat'!$AC$12:$AC$13</c:f>
              <c:numCache>
                <c:formatCode>General</c:formatCode>
                <c:ptCount val="2"/>
                <c:pt idx="0">
                  <c:v>140</c:v>
                </c:pt>
                <c:pt idx="1">
                  <c:v>100</c:v>
                </c:pt>
              </c:numCache>
            </c:numRef>
          </c:yVal>
          <c:bubbleSize>
            <c:numRef>
              <c:f>'Karkeat rm maat'!$L$12:$L$13</c:f>
              <c:numCache>
                <c:formatCode>0%</c:formatCode>
                <c:ptCount val="2"/>
                <c:pt idx="0">
                  <c:v>0.20555555555555555</c:v>
                </c:pt>
                <c:pt idx="1">
                  <c:v>0.30555555555555558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7A4E-4BBF-8289-C746B45A3BD4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'Karkeat rm maat'!$AD$17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'Karkeat rm maat'!$AE$17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'Karkeat rm maat'!$AF$17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7A4E-4BBF-8289-C746B45A3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558776"/>
        <c:axId val="236559168"/>
      </c:bubbleChart>
      <c:valAx>
        <c:axId val="236558776"/>
        <c:scaling>
          <c:orientation val="minMax"/>
          <c:max val="55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36559168"/>
        <c:crosses val="autoZero"/>
        <c:crossBetween val="midCat"/>
        <c:majorUnit val="500"/>
      </c:valAx>
      <c:valAx>
        <c:axId val="236559168"/>
        <c:scaling>
          <c:orientation val="maxMin"/>
          <c:max val="200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55877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</a:t>
            </a:r>
            <a:r>
              <a:rPr lang="en-US" baseline="0"/>
              <a:t> 22 cm</a:t>
            </a:r>
            <a:endParaRPr lang="en-US"/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'Karkeat rm maat'!$A$6</c:f>
              <c:strCache>
                <c:ptCount val="1"/>
                <c:pt idx="0">
                  <c:v>MF5470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CCA-4DB6-A93B-60EC2C85900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CCA-4DB6-A93B-60EC2C85900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CCA-4DB6-A93B-60EC2C85900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CCA-4DB6-A93B-60EC2C85900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CCA-4DB6-A93B-60EC2C85900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CCA-4DB6-A93B-60EC2C85900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CCA-4DB6-A93B-60EC2C85900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CCA-4DB6-A93B-60EC2C85900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CCA-4DB6-A93B-60EC2C85900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CCA-4DB6-A93B-60EC2C85900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CCA-4DB6-A93B-60EC2C85900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CCA-4DB6-A93B-60EC2C85900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CCA-4DB6-A93B-60EC2C85900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CCA-4DB6-A93B-60EC2C85900A}"/>
              </c:ext>
            </c:extLst>
          </c:dPt>
          <c:xVal>
            <c:numRef>
              <c:f>'Karkeat rm maat'!$G$6:$G$7</c:f>
              <c:numCache>
                <c:formatCode>0</c:formatCode>
                <c:ptCount val="2"/>
                <c:pt idx="0">
                  <c:v>1320</c:v>
                </c:pt>
                <c:pt idx="1">
                  <c:v>880</c:v>
                </c:pt>
              </c:numCache>
            </c:numRef>
          </c:xVal>
          <c:yVal>
            <c:numRef>
              <c:f>'Karkeat rm maat'!$AC$6:$AC$7</c:f>
              <c:numCache>
                <c:formatCode>General</c:formatCode>
                <c:ptCount val="2"/>
                <c:pt idx="0">
                  <c:v>150</c:v>
                </c:pt>
                <c:pt idx="1">
                  <c:v>100</c:v>
                </c:pt>
              </c:numCache>
            </c:numRef>
          </c:yVal>
          <c:bubbleSize>
            <c:numRef>
              <c:f>'Karkeat rm maat'!$L$6:$L$7</c:f>
              <c:numCache>
                <c:formatCode>0%</c:formatCode>
                <c:ptCount val="2"/>
                <c:pt idx="0">
                  <c:v>0.23</c:v>
                </c:pt>
                <c:pt idx="1">
                  <c:v>0.1875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1CCA-4DB6-A93B-60EC2C85900A}"/>
            </c:ext>
          </c:extLst>
        </c:ser>
        <c:ser>
          <c:idx val="1"/>
          <c:order val="1"/>
          <c:tx>
            <c:strRef>
              <c:f>'Karkeat rm maat'!$A$8</c:f>
              <c:strCache>
                <c:ptCount val="1"/>
                <c:pt idx="0">
                  <c:v>MF5470 Niitto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'Karkeat rm maat'!$G$8:$G$9</c:f>
              <c:numCache>
                <c:formatCode>0</c:formatCode>
                <c:ptCount val="2"/>
                <c:pt idx="0">
                  <c:v>2520</c:v>
                </c:pt>
                <c:pt idx="1">
                  <c:v>629.99999999999989</c:v>
                </c:pt>
              </c:numCache>
            </c:numRef>
          </c:xVal>
          <c:yVal>
            <c:numRef>
              <c:f>'Karkeat rm maat'!$AC$8:$AC$9</c:f>
              <c:numCache>
                <c:formatCode>General</c:formatCode>
                <c:ptCount val="2"/>
                <c:pt idx="0">
                  <c:v>160</c:v>
                </c:pt>
                <c:pt idx="1">
                  <c:v>120</c:v>
                </c:pt>
              </c:numCache>
            </c:numRef>
          </c:yVal>
          <c:bubbleSize>
            <c:numRef>
              <c:f>'Karkeat rm maat'!$L$8:$L$9</c:f>
              <c:numCache>
                <c:formatCode>0%</c:formatCode>
                <c:ptCount val="2"/>
                <c:pt idx="0">
                  <c:v>0.32857142857142863</c:v>
                </c:pt>
                <c:pt idx="1">
                  <c:v>0.21428571428571427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1CCA-4DB6-A93B-60EC2C85900A}"/>
            </c:ext>
          </c:extLst>
        </c:ser>
        <c:ser>
          <c:idx val="2"/>
          <c:order val="2"/>
          <c:tx>
            <c:strRef>
              <c:f>'Karkeat rm maat'!$A$10</c:f>
              <c:strCache>
                <c:ptCount val="1"/>
                <c:pt idx="0">
                  <c:v>MF5470 Äestys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'Karkeat rm maat'!$G$10:$G$11</c:f>
              <c:numCache>
                <c:formatCode>0</c:formatCode>
                <c:ptCount val="2"/>
                <c:pt idx="0">
                  <c:v>1181.25</c:v>
                </c:pt>
                <c:pt idx="1">
                  <c:v>393.75</c:v>
                </c:pt>
              </c:numCache>
            </c:numRef>
          </c:xVal>
          <c:yVal>
            <c:numRef>
              <c:f>'Karkeat rm maat'!$AC$10:$AC$11</c:f>
              <c:numCache>
                <c:formatCode>General</c:formatCode>
                <c:ptCount val="2"/>
                <c:pt idx="0">
                  <c:v>80</c:v>
                </c:pt>
                <c:pt idx="1">
                  <c:v>80</c:v>
                </c:pt>
              </c:numCache>
            </c:numRef>
          </c:yVal>
          <c:bubbleSize>
            <c:numRef>
              <c:f>'Karkeat rm maat'!$L$10:$L$11</c:f>
              <c:numCache>
                <c:formatCode>0%</c:formatCode>
                <c:ptCount val="2"/>
                <c:pt idx="0">
                  <c:v>0.17037037037037037</c:v>
                </c:pt>
                <c:pt idx="1">
                  <c:v>0.13888888888888887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1CCA-4DB6-A93B-60EC2C85900A}"/>
            </c:ext>
          </c:extLst>
        </c:ser>
        <c:ser>
          <c:idx val="3"/>
          <c:order val="3"/>
          <c:tx>
            <c:strRef>
              <c:f>'Karkeat rm maat'!$A$12</c:f>
              <c:strCache>
                <c:ptCount val="1"/>
                <c:pt idx="0">
                  <c:v>Puimuri Claas 58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'Karkeat rm maat'!$G$12:$G$13</c:f>
              <c:numCache>
                <c:formatCode>0</c:formatCode>
                <c:ptCount val="2"/>
                <c:pt idx="0">
                  <c:v>860</c:v>
                </c:pt>
                <c:pt idx="1">
                  <c:v>3440</c:v>
                </c:pt>
              </c:numCache>
            </c:numRef>
          </c:xVal>
          <c:yVal>
            <c:numRef>
              <c:f>'Karkeat rm maat'!$AC$12:$AC$13</c:f>
              <c:numCache>
                <c:formatCode>General</c:formatCode>
                <c:ptCount val="2"/>
                <c:pt idx="0">
                  <c:v>140</c:v>
                </c:pt>
                <c:pt idx="1">
                  <c:v>100</c:v>
                </c:pt>
              </c:numCache>
            </c:numRef>
          </c:yVal>
          <c:bubbleSize>
            <c:numRef>
              <c:f>'Karkeat rm maat'!$L$12:$L$13</c:f>
              <c:numCache>
                <c:formatCode>0%</c:formatCode>
                <c:ptCount val="2"/>
                <c:pt idx="0">
                  <c:v>0.20555555555555555</c:v>
                </c:pt>
                <c:pt idx="1">
                  <c:v>0.30555555555555558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1CCA-4DB6-A93B-60EC2C85900A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'Karkeat rm maat'!$AD$17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'Karkeat rm maat'!$AE$17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'Karkeat rm maat'!$AF$17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1CCA-4DB6-A93B-60EC2C859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39920"/>
        <c:axId val="236840312"/>
      </c:bubbleChart>
      <c:valAx>
        <c:axId val="236839920"/>
        <c:scaling>
          <c:orientation val="minMax"/>
          <c:max val="55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36840312"/>
        <c:crosses val="autoZero"/>
        <c:crossBetween val="midCat"/>
        <c:majorUnit val="500"/>
      </c:valAx>
      <c:valAx>
        <c:axId val="236840312"/>
        <c:scaling>
          <c:orientation val="maxMin"/>
          <c:max val="200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 (kPa)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839920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35 cm</a:t>
            </a:r>
            <a:endParaRPr lang="en-US"/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'Karkeat rm maat'!$A$6</c:f>
              <c:strCache>
                <c:ptCount val="1"/>
                <c:pt idx="0">
                  <c:v>MF5470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7E3-494E-9803-E5C8EB0B6B1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7E3-494E-9803-E5C8EB0B6B1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7E3-494E-9803-E5C8EB0B6B1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7E3-494E-9803-E5C8EB0B6B1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7E3-494E-9803-E5C8EB0B6B1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7E3-494E-9803-E5C8EB0B6B1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7E3-494E-9803-E5C8EB0B6B1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7E3-494E-9803-E5C8EB0B6B1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7E3-494E-9803-E5C8EB0B6B1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7E3-494E-9803-E5C8EB0B6B1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7E3-494E-9803-E5C8EB0B6B1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7E3-494E-9803-E5C8EB0B6B1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7E3-494E-9803-E5C8EB0B6B1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7E3-494E-9803-E5C8EB0B6B14}"/>
              </c:ext>
            </c:extLst>
          </c:dPt>
          <c:xVal>
            <c:numRef>
              <c:f>'Karkeat rm maat'!$G$6:$G$7</c:f>
              <c:numCache>
                <c:formatCode>0</c:formatCode>
                <c:ptCount val="2"/>
                <c:pt idx="0">
                  <c:v>1320</c:v>
                </c:pt>
                <c:pt idx="1">
                  <c:v>880</c:v>
                </c:pt>
              </c:numCache>
            </c:numRef>
          </c:xVal>
          <c:yVal>
            <c:numRef>
              <c:f>'Karkeat rm maat'!$AC$6:$AC$7</c:f>
              <c:numCache>
                <c:formatCode>General</c:formatCode>
                <c:ptCount val="2"/>
                <c:pt idx="0">
                  <c:v>150</c:v>
                </c:pt>
                <c:pt idx="1">
                  <c:v>100</c:v>
                </c:pt>
              </c:numCache>
            </c:numRef>
          </c:yVal>
          <c:bubbleSize>
            <c:numRef>
              <c:f>'Karkeat rm maat'!$L$6:$L$7</c:f>
              <c:numCache>
                <c:formatCode>0%</c:formatCode>
                <c:ptCount val="2"/>
                <c:pt idx="0">
                  <c:v>0.23</c:v>
                </c:pt>
                <c:pt idx="1">
                  <c:v>0.1875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37E3-494E-9803-E5C8EB0B6B14}"/>
            </c:ext>
          </c:extLst>
        </c:ser>
        <c:ser>
          <c:idx val="1"/>
          <c:order val="1"/>
          <c:tx>
            <c:strRef>
              <c:f>'Karkeat rm maat'!$A$8</c:f>
              <c:strCache>
                <c:ptCount val="1"/>
                <c:pt idx="0">
                  <c:v>MF5470 Niitto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'Karkeat rm maat'!$G$8:$G$9</c:f>
              <c:numCache>
                <c:formatCode>0</c:formatCode>
                <c:ptCount val="2"/>
                <c:pt idx="0">
                  <c:v>2520</c:v>
                </c:pt>
                <c:pt idx="1">
                  <c:v>629.99999999999989</c:v>
                </c:pt>
              </c:numCache>
            </c:numRef>
          </c:xVal>
          <c:yVal>
            <c:numRef>
              <c:f>'Karkeat rm maat'!$AC$8:$AC$9</c:f>
              <c:numCache>
                <c:formatCode>General</c:formatCode>
                <c:ptCount val="2"/>
                <c:pt idx="0">
                  <c:v>160</c:v>
                </c:pt>
                <c:pt idx="1">
                  <c:v>120</c:v>
                </c:pt>
              </c:numCache>
            </c:numRef>
          </c:yVal>
          <c:bubbleSize>
            <c:numRef>
              <c:f>'Karkeat rm maat'!$L$8:$L$9</c:f>
              <c:numCache>
                <c:formatCode>0%</c:formatCode>
                <c:ptCount val="2"/>
                <c:pt idx="0">
                  <c:v>0.32857142857142863</c:v>
                </c:pt>
                <c:pt idx="1">
                  <c:v>0.21428571428571427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37E3-494E-9803-E5C8EB0B6B14}"/>
            </c:ext>
          </c:extLst>
        </c:ser>
        <c:ser>
          <c:idx val="2"/>
          <c:order val="2"/>
          <c:tx>
            <c:strRef>
              <c:f>'Karkeat rm maat'!$A$10</c:f>
              <c:strCache>
                <c:ptCount val="1"/>
                <c:pt idx="0">
                  <c:v>MF5470 Äestys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'Karkeat rm maat'!$G$10:$G$11</c:f>
              <c:numCache>
                <c:formatCode>0</c:formatCode>
                <c:ptCount val="2"/>
                <c:pt idx="0">
                  <c:v>1181.25</c:v>
                </c:pt>
                <c:pt idx="1">
                  <c:v>393.75</c:v>
                </c:pt>
              </c:numCache>
            </c:numRef>
          </c:xVal>
          <c:yVal>
            <c:numRef>
              <c:f>'Karkeat rm maat'!$AC$10:$AC$11</c:f>
              <c:numCache>
                <c:formatCode>General</c:formatCode>
                <c:ptCount val="2"/>
                <c:pt idx="0">
                  <c:v>80</c:v>
                </c:pt>
                <c:pt idx="1">
                  <c:v>80</c:v>
                </c:pt>
              </c:numCache>
            </c:numRef>
          </c:yVal>
          <c:bubbleSize>
            <c:numRef>
              <c:f>'Karkeat rm maat'!$L$10:$L$11</c:f>
              <c:numCache>
                <c:formatCode>0%</c:formatCode>
                <c:ptCount val="2"/>
                <c:pt idx="0">
                  <c:v>0.17037037037037037</c:v>
                </c:pt>
                <c:pt idx="1">
                  <c:v>0.13888888888888887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37E3-494E-9803-E5C8EB0B6B14}"/>
            </c:ext>
          </c:extLst>
        </c:ser>
        <c:ser>
          <c:idx val="3"/>
          <c:order val="3"/>
          <c:tx>
            <c:strRef>
              <c:f>'Karkeat rm maat'!$A$12</c:f>
              <c:strCache>
                <c:ptCount val="1"/>
                <c:pt idx="0">
                  <c:v>Puimuri Claas 58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'Karkeat rm maat'!$G$12:$G$13</c:f>
              <c:numCache>
                <c:formatCode>0</c:formatCode>
                <c:ptCount val="2"/>
                <c:pt idx="0">
                  <c:v>860</c:v>
                </c:pt>
                <c:pt idx="1">
                  <c:v>3440</c:v>
                </c:pt>
              </c:numCache>
            </c:numRef>
          </c:xVal>
          <c:yVal>
            <c:numRef>
              <c:f>'Karkeat rm maat'!$AC$12:$AC$13</c:f>
              <c:numCache>
                <c:formatCode>General</c:formatCode>
                <c:ptCount val="2"/>
                <c:pt idx="0">
                  <c:v>140</c:v>
                </c:pt>
                <c:pt idx="1">
                  <c:v>100</c:v>
                </c:pt>
              </c:numCache>
            </c:numRef>
          </c:yVal>
          <c:bubbleSize>
            <c:numRef>
              <c:f>'Karkeat rm maat'!$L$12:$L$13</c:f>
              <c:numCache>
                <c:formatCode>0%</c:formatCode>
                <c:ptCount val="2"/>
                <c:pt idx="0">
                  <c:v>0.20555555555555555</c:v>
                </c:pt>
                <c:pt idx="1">
                  <c:v>0.30555555555555558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37E3-494E-9803-E5C8EB0B6B14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'Karkeat rm maat'!$AD$17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'Karkeat rm maat'!$AE$17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'Karkeat rm maat'!$AF$17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37E3-494E-9803-E5C8EB0B6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41096"/>
        <c:axId val="236841488"/>
      </c:bubbleChart>
      <c:valAx>
        <c:axId val="236841096"/>
        <c:scaling>
          <c:orientation val="minMax"/>
          <c:max val="55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36841488"/>
        <c:crosses val="autoZero"/>
        <c:crossBetween val="midCat"/>
        <c:majorUnit val="500"/>
      </c:valAx>
      <c:valAx>
        <c:axId val="236841488"/>
        <c:scaling>
          <c:orientation val="maxMin"/>
          <c:max val="200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84109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</a:t>
            </a:r>
            <a:r>
              <a:rPr lang="en-US" baseline="0"/>
              <a:t> 22 cm</a:t>
            </a:r>
            <a:endParaRPr lang="en-US"/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'Raskaat vm savimaat'!$A$6</c:f>
              <c:strCache>
                <c:ptCount val="1"/>
                <c:pt idx="0">
                  <c:v>MF5470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FDE-41D0-B75D-C1C04ABFC4C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FDE-41D0-B75D-C1C04ABFC4C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FDE-41D0-B75D-C1C04ABFC4C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FDE-41D0-B75D-C1C04ABFC4C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FDE-41D0-B75D-C1C04ABFC4C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FDE-41D0-B75D-C1C04ABFC4C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FDE-41D0-B75D-C1C04ABFC4C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FDE-41D0-B75D-C1C04ABFC4C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FDE-41D0-B75D-C1C04ABFC4C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FDE-41D0-B75D-C1C04ABFC4C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FDE-41D0-B75D-C1C04ABFC4C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FDE-41D0-B75D-C1C04ABFC4C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FDE-41D0-B75D-C1C04ABFC4C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FDE-41D0-B75D-C1C04ABFC4CC}"/>
              </c:ext>
            </c:extLst>
          </c:dPt>
          <c:xVal>
            <c:numRef>
              <c:f>'Raskaat vm savimaat'!$G$6:$G$7</c:f>
              <c:numCache>
                <c:formatCode>0</c:formatCode>
                <c:ptCount val="2"/>
                <c:pt idx="0">
                  <c:v>1320</c:v>
                </c:pt>
                <c:pt idx="1">
                  <c:v>880</c:v>
                </c:pt>
              </c:numCache>
            </c:numRef>
          </c:xVal>
          <c:yVal>
            <c:numRef>
              <c:f>'Raskaat vm savimaat'!$AC$6:$AC$7</c:f>
              <c:numCache>
                <c:formatCode>General</c:formatCode>
                <c:ptCount val="2"/>
                <c:pt idx="0">
                  <c:v>150</c:v>
                </c:pt>
                <c:pt idx="1">
                  <c:v>100</c:v>
                </c:pt>
              </c:numCache>
            </c:numRef>
          </c:yVal>
          <c:bubbleSize>
            <c:numRef>
              <c:f>'Raskaat vm savimaat'!$L$6:$L$7</c:f>
              <c:numCache>
                <c:formatCode>0%</c:formatCode>
                <c:ptCount val="2"/>
                <c:pt idx="0">
                  <c:v>0.23</c:v>
                </c:pt>
                <c:pt idx="1">
                  <c:v>0.375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AFDE-41D0-B75D-C1C04ABFC4CC}"/>
            </c:ext>
          </c:extLst>
        </c:ser>
        <c:ser>
          <c:idx val="1"/>
          <c:order val="1"/>
          <c:tx>
            <c:strRef>
              <c:f>'Raskaat vm savimaat'!$A$8</c:f>
              <c:strCache>
                <c:ptCount val="1"/>
                <c:pt idx="0">
                  <c:v>MF5470 Niitto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'Raskaat vm savimaat'!$G$8:$G$9</c:f>
              <c:numCache>
                <c:formatCode>0</c:formatCode>
                <c:ptCount val="2"/>
                <c:pt idx="0">
                  <c:v>2520</c:v>
                </c:pt>
                <c:pt idx="1">
                  <c:v>629.99999999999989</c:v>
                </c:pt>
              </c:numCache>
            </c:numRef>
          </c:xVal>
          <c:yVal>
            <c:numRef>
              <c:f>'Raskaat vm savimaat'!$AC$8:$AC$9</c:f>
              <c:numCache>
                <c:formatCode>General</c:formatCode>
                <c:ptCount val="2"/>
                <c:pt idx="0">
                  <c:v>160</c:v>
                </c:pt>
                <c:pt idx="1">
                  <c:v>120</c:v>
                </c:pt>
              </c:numCache>
            </c:numRef>
          </c:yVal>
          <c:bubbleSize>
            <c:numRef>
              <c:f>'Raskaat vm savimaat'!$L$8:$L$9</c:f>
              <c:numCache>
                <c:formatCode>0%</c:formatCode>
                <c:ptCount val="2"/>
                <c:pt idx="0">
                  <c:v>0.32857142857142863</c:v>
                </c:pt>
                <c:pt idx="1">
                  <c:v>0.21428571428571427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AFDE-41D0-B75D-C1C04ABFC4CC}"/>
            </c:ext>
          </c:extLst>
        </c:ser>
        <c:ser>
          <c:idx val="2"/>
          <c:order val="2"/>
          <c:tx>
            <c:strRef>
              <c:f>'Raskaat vm savimaat'!$A$10</c:f>
              <c:strCache>
                <c:ptCount val="1"/>
                <c:pt idx="0">
                  <c:v>MF5470 Äestys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'Raskaat vm savimaat'!$G$10:$G$11</c:f>
              <c:numCache>
                <c:formatCode>0</c:formatCode>
                <c:ptCount val="2"/>
                <c:pt idx="0">
                  <c:v>1293.75</c:v>
                </c:pt>
                <c:pt idx="1">
                  <c:v>431.25</c:v>
                </c:pt>
              </c:numCache>
            </c:numRef>
          </c:xVal>
          <c:yVal>
            <c:numRef>
              <c:f>'Raskaat vm savimaat'!$AC$10:$AC$11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yVal>
          <c:bubbleSize>
            <c:numRef>
              <c:f>'Raskaat vm savimaat'!$L$10:$L$11</c:f>
              <c:numCache>
                <c:formatCode>0%</c:formatCode>
                <c:ptCount val="2"/>
                <c:pt idx="0">
                  <c:v>0.17037037037037037</c:v>
                </c:pt>
                <c:pt idx="1">
                  <c:v>0.13888888888888887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AFDE-41D0-B75D-C1C04ABFC4CC}"/>
            </c:ext>
          </c:extLst>
        </c:ser>
        <c:ser>
          <c:idx val="3"/>
          <c:order val="3"/>
          <c:tx>
            <c:strRef>
              <c:f>'Raskaat vm savimaat'!$A$12</c:f>
              <c:strCache>
                <c:ptCount val="1"/>
                <c:pt idx="0">
                  <c:v>Puimuri Claas 58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'Raskaat vm savimaat'!$G$12:$G$13</c:f>
              <c:numCache>
                <c:formatCode>0</c:formatCode>
                <c:ptCount val="2"/>
                <c:pt idx="0">
                  <c:v>860</c:v>
                </c:pt>
                <c:pt idx="1">
                  <c:v>3440</c:v>
                </c:pt>
              </c:numCache>
            </c:numRef>
          </c:xVal>
          <c:yVal>
            <c:numRef>
              <c:f>'Raskaat vm savimaat'!$AC$12:$AC$13</c:f>
              <c:numCache>
                <c:formatCode>General</c:formatCode>
                <c:ptCount val="2"/>
                <c:pt idx="0">
                  <c:v>140</c:v>
                </c:pt>
                <c:pt idx="1">
                  <c:v>100</c:v>
                </c:pt>
              </c:numCache>
            </c:numRef>
          </c:yVal>
          <c:bubbleSize>
            <c:numRef>
              <c:f>'Raskaat vm savimaat'!$L$12:$L$13</c:f>
              <c:numCache>
                <c:formatCode>0%</c:formatCode>
                <c:ptCount val="2"/>
                <c:pt idx="0">
                  <c:v>0.20555555555555555</c:v>
                </c:pt>
                <c:pt idx="1">
                  <c:v>0.30555555555555558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AFDE-41D0-B75D-C1C04ABFC4CC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'Raskaat vm savimaat'!$AD$17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'Raskaat vm savimaat'!$AE$17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'Raskaat vm savimaat'!$AF$17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AFDE-41D0-B75D-C1C04ABFC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39920"/>
        <c:axId val="236840312"/>
      </c:bubbleChart>
      <c:valAx>
        <c:axId val="236839920"/>
        <c:scaling>
          <c:orientation val="minMax"/>
          <c:max val="55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36840312"/>
        <c:crosses val="autoZero"/>
        <c:crossBetween val="midCat"/>
        <c:majorUnit val="500"/>
      </c:valAx>
      <c:valAx>
        <c:axId val="236840312"/>
        <c:scaling>
          <c:orientation val="maxMin"/>
          <c:max val="200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 (kPa)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839920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35 cm</a:t>
            </a:r>
            <a:endParaRPr lang="en-US"/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'Raskaat vm savimaat'!$A$6</c:f>
              <c:strCache>
                <c:ptCount val="1"/>
                <c:pt idx="0">
                  <c:v>MF5470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B73-4C32-9026-8DAB08D1A86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B73-4C32-9026-8DAB08D1A86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B73-4C32-9026-8DAB08D1A86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B73-4C32-9026-8DAB08D1A86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B73-4C32-9026-8DAB08D1A86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B73-4C32-9026-8DAB08D1A86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B73-4C32-9026-8DAB08D1A86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B73-4C32-9026-8DAB08D1A86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B73-4C32-9026-8DAB08D1A86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B73-4C32-9026-8DAB08D1A86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B73-4C32-9026-8DAB08D1A86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B73-4C32-9026-8DAB08D1A86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B73-4C32-9026-8DAB08D1A86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B73-4C32-9026-8DAB08D1A862}"/>
              </c:ext>
            </c:extLst>
          </c:dPt>
          <c:xVal>
            <c:numRef>
              <c:f>'Raskaat vm savimaat'!$G$6:$G$7</c:f>
              <c:numCache>
                <c:formatCode>0</c:formatCode>
                <c:ptCount val="2"/>
                <c:pt idx="0">
                  <c:v>1320</c:v>
                </c:pt>
                <c:pt idx="1">
                  <c:v>880</c:v>
                </c:pt>
              </c:numCache>
            </c:numRef>
          </c:xVal>
          <c:yVal>
            <c:numRef>
              <c:f>'Raskaat vm savimaat'!$AC$6:$AC$7</c:f>
              <c:numCache>
                <c:formatCode>General</c:formatCode>
                <c:ptCount val="2"/>
                <c:pt idx="0">
                  <c:v>150</c:v>
                </c:pt>
                <c:pt idx="1">
                  <c:v>100</c:v>
                </c:pt>
              </c:numCache>
            </c:numRef>
          </c:yVal>
          <c:bubbleSize>
            <c:numRef>
              <c:f>'Raskaat vm savimaat'!$L$6:$L$7</c:f>
              <c:numCache>
                <c:formatCode>0%</c:formatCode>
                <c:ptCount val="2"/>
                <c:pt idx="0">
                  <c:v>0.23</c:v>
                </c:pt>
                <c:pt idx="1">
                  <c:v>0.375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AB73-4C32-9026-8DAB08D1A862}"/>
            </c:ext>
          </c:extLst>
        </c:ser>
        <c:ser>
          <c:idx val="1"/>
          <c:order val="1"/>
          <c:tx>
            <c:strRef>
              <c:f>'Raskaat vm savimaat'!$A$8</c:f>
              <c:strCache>
                <c:ptCount val="1"/>
                <c:pt idx="0">
                  <c:v>MF5470 Niitto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'Raskaat vm savimaat'!$G$8:$G$9</c:f>
              <c:numCache>
                <c:formatCode>0</c:formatCode>
                <c:ptCount val="2"/>
                <c:pt idx="0">
                  <c:v>2520</c:v>
                </c:pt>
                <c:pt idx="1">
                  <c:v>629.99999999999989</c:v>
                </c:pt>
              </c:numCache>
            </c:numRef>
          </c:xVal>
          <c:yVal>
            <c:numRef>
              <c:f>'Raskaat vm savimaat'!$AC$8:$AC$9</c:f>
              <c:numCache>
                <c:formatCode>General</c:formatCode>
                <c:ptCount val="2"/>
                <c:pt idx="0">
                  <c:v>160</c:v>
                </c:pt>
                <c:pt idx="1">
                  <c:v>120</c:v>
                </c:pt>
              </c:numCache>
            </c:numRef>
          </c:yVal>
          <c:bubbleSize>
            <c:numRef>
              <c:f>'Raskaat vm savimaat'!$L$8:$L$9</c:f>
              <c:numCache>
                <c:formatCode>0%</c:formatCode>
                <c:ptCount val="2"/>
                <c:pt idx="0">
                  <c:v>0.32857142857142863</c:v>
                </c:pt>
                <c:pt idx="1">
                  <c:v>0.21428571428571427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AB73-4C32-9026-8DAB08D1A862}"/>
            </c:ext>
          </c:extLst>
        </c:ser>
        <c:ser>
          <c:idx val="2"/>
          <c:order val="2"/>
          <c:tx>
            <c:strRef>
              <c:f>'Raskaat vm savimaat'!$A$10</c:f>
              <c:strCache>
                <c:ptCount val="1"/>
                <c:pt idx="0">
                  <c:v>MF5470 Äestys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'Raskaat vm savimaat'!$G$10:$G$11</c:f>
              <c:numCache>
                <c:formatCode>0</c:formatCode>
                <c:ptCount val="2"/>
                <c:pt idx="0">
                  <c:v>1293.75</c:v>
                </c:pt>
                <c:pt idx="1">
                  <c:v>431.25</c:v>
                </c:pt>
              </c:numCache>
            </c:numRef>
          </c:xVal>
          <c:yVal>
            <c:numRef>
              <c:f>'Raskaat vm savimaat'!$AC$10:$AC$11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yVal>
          <c:bubbleSize>
            <c:numRef>
              <c:f>'Raskaat vm savimaat'!$L$10:$L$11</c:f>
              <c:numCache>
                <c:formatCode>0%</c:formatCode>
                <c:ptCount val="2"/>
                <c:pt idx="0">
                  <c:v>0.17037037037037037</c:v>
                </c:pt>
                <c:pt idx="1">
                  <c:v>0.13888888888888887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AB73-4C32-9026-8DAB08D1A862}"/>
            </c:ext>
          </c:extLst>
        </c:ser>
        <c:ser>
          <c:idx val="3"/>
          <c:order val="3"/>
          <c:tx>
            <c:strRef>
              <c:f>'Raskaat vm savimaat'!$A$12</c:f>
              <c:strCache>
                <c:ptCount val="1"/>
                <c:pt idx="0">
                  <c:v>Puimuri Claas 58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'Raskaat vm savimaat'!$G$12:$G$13</c:f>
              <c:numCache>
                <c:formatCode>0</c:formatCode>
                <c:ptCount val="2"/>
                <c:pt idx="0">
                  <c:v>860</c:v>
                </c:pt>
                <c:pt idx="1">
                  <c:v>3440</c:v>
                </c:pt>
              </c:numCache>
            </c:numRef>
          </c:xVal>
          <c:yVal>
            <c:numRef>
              <c:f>'Raskaat vm savimaat'!$AC$12:$AC$13</c:f>
              <c:numCache>
                <c:formatCode>General</c:formatCode>
                <c:ptCount val="2"/>
                <c:pt idx="0">
                  <c:v>140</c:v>
                </c:pt>
                <c:pt idx="1">
                  <c:v>100</c:v>
                </c:pt>
              </c:numCache>
            </c:numRef>
          </c:yVal>
          <c:bubbleSize>
            <c:numRef>
              <c:f>'Raskaat vm savimaat'!$L$12:$L$13</c:f>
              <c:numCache>
                <c:formatCode>0%</c:formatCode>
                <c:ptCount val="2"/>
                <c:pt idx="0">
                  <c:v>0.20555555555555555</c:v>
                </c:pt>
                <c:pt idx="1">
                  <c:v>0.30555555555555558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AB73-4C32-9026-8DAB08D1A862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'Raskaat vm savimaat'!$AD$17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'Raskaat vm savimaat'!$AE$17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'Raskaat vm savimaat'!$AF$17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AB73-4C32-9026-8DAB08D1A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41096"/>
        <c:axId val="236841488"/>
      </c:bubbleChart>
      <c:valAx>
        <c:axId val="236841096"/>
        <c:scaling>
          <c:orientation val="minMax"/>
          <c:max val="55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36841488"/>
        <c:crosses val="autoZero"/>
        <c:crossBetween val="midCat"/>
        <c:majorUnit val="500"/>
      </c:valAx>
      <c:valAx>
        <c:axId val="236841488"/>
        <c:scaling>
          <c:orientation val="maxMin"/>
          <c:max val="200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84109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Tiivistymisriski </a:t>
            </a:r>
            <a:r>
              <a:rPr lang="en-US" baseline="0"/>
              <a:t>15 cm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'Raskaat rm savimaat'!$A$6</c:f>
              <c:strCache>
                <c:ptCount val="1"/>
                <c:pt idx="0">
                  <c:v>MF5470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8CB-40A6-9BB0-247B834980B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8CB-40A6-9BB0-247B834980B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8CB-40A6-9BB0-247B834980B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8CB-40A6-9BB0-247B834980B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8CB-40A6-9BB0-247B834980B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8CB-40A6-9BB0-247B834980B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8CB-40A6-9BB0-247B834980B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8CB-40A6-9BB0-247B834980B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8CB-40A6-9BB0-247B834980B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8CB-40A6-9BB0-247B834980B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8CB-40A6-9BB0-247B834980B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8CB-40A6-9BB0-247B834980B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8CB-40A6-9BB0-247B834980B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8CB-40A6-9BB0-247B834980B4}"/>
              </c:ext>
            </c:extLst>
          </c:dPt>
          <c:xVal>
            <c:numRef>
              <c:f>'Raskaat rm savimaat'!$G$6:$G$7</c:f>
              <c:numCache>
                <c:formatCode>0</c:formatCode>
                <c:ptCount val="2"/>
                <c:pt idx="0">
                  <c:v>1320</c:v>
                </c:pt>
                <c:pt idx="1">
                  <c:v>880</c:v>
                </c:pt>
              </c:numCache>
            </c:numRef>
          </c:xVal>
          <c:yVal>
            <c:numRef>
              <c:f>'Raskaat rm savimaat'!$AC$6:$AC$7</c:f>
              <c:numCache>
                <c:formatCode>General</c:formatCode>
                <c:ptCount val="2"/>
                <c:pt idx="0">
                  <c:v>150</c:v>
                </c:pt>
                <c:pt idx="1">
                  <c:v>100</c:v>
                </c:pt>
              </c:numCache>
            </c:numRef>
          </c:yVal>
          <c:bubbleSize>
            <c:numRef>
              <c:f>'Raskaat rm savimaat'!$L$6:$L$7</c:f>
              <c:numCache>
                <c:formatCode>0%</c:formatCode>
                <c:ptCount val="2"/>
                <c:pt idx="0">
                  <c:v>0.23</c:v>
                </c:pt>
                <c:pt idx="1">
                  <c:v>0.1875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28CB-40A6-9BB0-247B834980B4}"/>
            </c:ext>
          </c:extLst>
        </c:ser>
        <c:ser>
          <c:idx val="1"/>
          <c:order val="1"/>
          <c:tx>
            <c:strRef>
              <c:f>'Raskaat rm savimaat'!$A$8</c:f>
              <c:strCache>
                <c:ptCount val="1"/>
                <c:pt idx="0">
                  <c:v>MF5470 Niitto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xVal>
            <c:numRef>
              <c:f>'Raskaat rm savimaat'!$G$8:$G$9</c:f>
              <c:numCache>
                <c:formatCode>0</c:formatCode>
                <c:ptCount val="2"/>
                <c:pt idx="0">
                  <c:v>2520</c:v>
                </c:pt>
                <c:pt idx="1">
                  <c:v>629.99999999999989</c:v>
                </c:pt>
              </c:numCache>
            </c:numRef>
          </c:xVal>
          <c:yVal>
            <c:numRef>
              <c:f>'Raskaat rm savimaat'!$AC$8:$AC$9</c:f>
              <c:numCache>
                <c:formatCode>General</c:formatCode>
                <c:ptCount val="2"/>
                <c:pt idx="0">
                  <c:v>160</c:v>
                </c:pt>
                <c:pt idx="1">
                  <c:v>120</c:v>
                </c:pt>
              </c:numCache>
            </c:numRef>
          </c:yVal>
          <c:bubbleSize>
            <c:numRef>
              <c:f>'Raskaat rm savimaat'!$L$8:$L$9</c:f>
              <c:numCache>
                <c:formatCode>0%</c:formatCode>
                <c:ptCount val="2"/>
                <c:pt idx="0">
                  <c:v>0.26285714285714284</c:v>
                </c:pt>
                <c:pt idx="1">
                  <c:v>0.21428571428571427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28CB-40A6-9BB0-247B834980B4}"/>
            </c:ext>
          </c:extLst>
        </c:ser>
        <c:ser>
          <c:idx val="2"/>
          <c:order val="2"/>
          <c:tx>
            <c:strRef>
              <c:f>'Raskaat rm savimaat'!$A$10</c:f>
              <c:strCache>
                <c:ptCount val="1"/>
                <c:pt idx="0">
                  <c:v>MF5470 Äestys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xVal>
            <c:numRef>
              <c:f>'Raskaat rm savimaat'!$G$10:$G$11</c:f>
              <c:numCache>
                <c:formatCode>0</c:formatCode>
                <c:ptCount val="2"/>
                <c:pt idx="0">
                  <c:v>1293.75</c:v>
                </c:pt>
                <c:pt idx="1">
                  <c:v>431.25</c:v>
                </c:pt>
              </c:numCache>
            </c:numRef>
          </c:xVal>
          <c:yVal>
            <c:numRef>
              <c:f>'Raskaat rm savimaat'!$AC$10:$AC$11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yVal>
          <c:bubbleSize>
            <c:numRef>
              <c:f>'Raskaat rm savimaat'!$L$10:$L$11</c:f>
              <c:numCache>
                <c:formatCode>0%</c:formatCode>
                <c:ptCount val="2"/>
                <c:pt idx="0">
                  <c:v>0.17037037037037037</c:v>
                </c:pt>
                <c:pt idx="1">
                  <c:v>0.13888888888888887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28CB-40A6-9BB0-247B834980B4}"/>
            </c:ext>
          </c:extLst>
        </c:ser>
        <c:ser>
          <c:idx val="3"/>
          <c:order val="3"/>
          <c:tx>
            <c:strRef>
              <c:f>'Raskaat rm savimaat'!$A$12</c:f>
              <c:strCache>
                <c:ptCount val="1"/>
                <c:pt idx="0">
                  <c:v>Puimuri Claas 58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xVal>
            <c:numRef>
              <c:f>'Raskaat rm savimaat'!$G$12:$G$13</c:f>
              <c:numCache>
                <c:formatCode>0</c:formatCode>
                <c:ptCount val="2"/>
                <c:pt idx="0">
                  <c:v>860</c:v>
                </c:pt>
                <c:pt idx="1">
                  <c:v>3440</c:v>
                </c:pt>
              </c:numCache>
            </c:numRef>
          </c:xVal>
          <c:yVal>
            <c:numRef>
              <c:f>'Raskaat rm savimaat'!$AC$12:$AC$13</c:f>
              <c:numCache>
                <c:formatCode>General</c:formatCode>
                <c:ptCount val="2"/>
                <c:pt idx="0">
                  <c:v>140</c:v>
                </c:pt>
                <c:pt idx="1">
                  <c:v>100</c:v>
                </c:pt>
              </c:numCache>
            </c:numRef>
          </c:yVal>
          <c:bubbleSize>
            <c:numRef>
              <c:f>'Raskaat rm savimaat'!$L$12:$L$13</c:f>
              <c:numCache>
                <c:formatCode>0%</c:formatCode>
                <c:ptCount val="2"/>
                <c:pt idx="0">
                  <c:v>0.20555555555555555</c:v>
                </c:pt>
                <c:pt idx="1">
                  <c:v>0.30555555555555558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28CB-40A6-9BB0-247B834980B4}"/>
            </c:ext>
          </c:extLst>
        </c:ser>
        <c:ser>
          <c:idx val="4"/>
          <c:order val="4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xVal>
            <c:numRef>
              <c:f>'Raskaat rm savimaat'!$AD$17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'Raskaat rm savimaat'!$AE$17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'Raskaat rm savimaat'!$AF$17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28CB-40A6-9BB0-247B83498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558776"/>
        <c:axId val="236559168"/>
      </c:bubbleChart>
      <c:valAx>
        <c:axId val="236558776"/>
        <c:scaling>
          <c:orientation val="minMax"/>
          <c:max val="5500"/>
          <c:min val="0"/>
        </c:scaling>
        <c:delete val="0"/>
        <c:axPos val="t"/>
        <c:majorGridlines>
          <c:spPr>
            <a:ln w="6350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Rengaskuorma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36559168"/>
        <c:crosses val="autoZero"/>
        <c:crossBetween val="midCat"/>
        <c:majorUnit val="500"/>
      </c:valAx>
      <c:valAx>
        <c:axId val="236559168"/>
        <c:scaling>
          <c:orientation val="maxMin"/>
          <c:max val="200"/>
          <c:min val="2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Renkaan paine (kPa)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36558776"/>
        <c:crosses val="autoZero"/>
        <c:crossBetween val="midCat"/>
      </c:valAx>
      <c:spPr>
        <a:blipFill dpi="0" rotWithShape="1">
          <a:blip xmlns:r="http://schemas.openxmlformats.org/officeDocument/2006/relationships" r:embed="rId3">
            <a:alphaModFix amt="97000"/>
          </a:blip>
          <a:srcRect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Tiivistymisriski</a:t>
            </a:r>
            <a:r>
              <a:rPr lang="en-US" baseline="0"/>
              <a:t> 22 cm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'Raskaat rm savimaat'!$A$6</c:f>
              <c:strCache>
                <c:ptCount val="1"/>
                <c:pt idx="0">
                  <c:v>MF5470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18-46B7-9435-84F6DFA2F7E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D18-46B7-9435-84F6DFA2F7E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D18-46B7-9435-84F6DFA2F7E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D18-46B7-9435-84F6DFA2F7E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D18-46B7-9435-84F6DFA2F7E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D18-46B7-9435-84F6DFA2F7E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D18-46B7-9435-84F6DFA2F7E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D18-46B7-9435-84F6DFA2F7E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D18-46B7-9435-84F6DFA2F7E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D18-46B7-9435-84F6DFA2F7E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D18-46B7-9435-84F6DFA2F7E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D18-46B7-9435-84F6DFA2F7E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D18-46B7-9435-84F6DFA2F7E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6D18-46B7-9435-84F6DFA2F7E2}"/>
              </c:ext>
            </c:extLst>
          </c:dPt>
          <c:xVal>
            <c:numRef>
              <c:f>'Raskaat rm savimaat'!$G$6:$G$7</c:f>
              <c:numCache>
                <c:formatCode>0</c:formatCode>
                <c:ptCount val="2"/>
                <c:pt idx="0">
                  <c:v>1320</c:v>
                </c:pt>
                <c:pt idx="1">
                  <c:v>880</c:v>
                </c:pt>
              </c:numCache>
            </c:numRef>
          </c:xVal>
          <c:yVal>
            <c:numRef>
              <c:f>'Raskaat rm savimaat'!$AC$6:$AC$7</c:f>
              <c:numCache>
                <c:formatCode>General</c:formatCode>
                <c:ptCount val="2"/>
                <c:pt idx="0">
                  <c:v>150</c:v>
                </c:pt>
                <c:pt idx="1">
                  <c:v>100</c:v>
                </c:pt>
              </c:numCache>
            </c:numRef>
          </c:yVal>
          <c:bubbleSize>
            <c:numRef>
              <c:f>'Raskaat rm savimaat'!$L$6:$L$7</c:f>
              <c:numCache>
                <c:formatCode>0%</c:formatCode>
                <c:ptCount val="2"/>
                <c:pt idx="0">
                  <c:v>0.23</c:v>
                </c:pt>
                <c:pt idx="1">
                  <c:v>0.1875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6D18-46B7-9435-84F6DFA2F7E2}"/>
            </c:ext>
          </c:extLst>
        </c:ser>
        <c:ser>
          <c:idx val="1"/>
          <c:order val="1"/>
          <c:tx>
            <c:strRef>
              <c:f>'Raskaat rm savimaat'!$A$8</c:f>
              <c:strCache>
                <c:ptCount val="1"/>
                <c:pt idx="0">
                  <c:v>MF5470 Niitto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xVal>
            <c:numRef>
              <c:f>'Raskaat rm savimaat'!$G$8:$G$9</c:f>
              <c:numCache>
                <c:formatCode>0</c:formatCode>
                <c:ptCount val="2"/>
                <c:pt idx="0">
                  <c:v>2520</c:v>
                </c:pt>
                <c:pt idx="1">
                  <c:v>629.99999999999989</c:v>
                </c:pt>
              </c:numCache>
            </c:numRef>
          </c:xVal>
          <c:yVal>
            <c:numRef>
              <c:f>'Raskaat rm savimaat'!$AC$8:$AC$9</c:f>
              <c:numCache>
                <c:formatCode>General</c:formatCode>
                <c:ptCount val="2"/>
                <c:pt idx="0">
                  <c:v>160</c:v>
                </c:pt>
                <c:pt idx="1">
                  <c:v>120</c:v>
                </c:pt>
              </c:numCache>
            </c:numRef>
          </c:yVal>
          <c:bubbleSize>
            <c:numRef>
              <c:f>'Raskaat rm savimaat'!$L$8:$L$9</c:f>
              <c:numCache>
                <c:formatCode>0%</c:formatCode>
                <c:ptCount val="2"/>
                <c:pt idx="0">
                  <c:v>0.26285714285714284</c:v>
                </c:pt>
                <c:pt idx="1">
                  <c:v>0.21428571428571427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6D18-46B7-9435-84F6DFA2F7E2}"/>
            </c:ext>
          </c:extLst>
        </c:ser>
        <c:ser>
          <c:idx val="2"/>
          <c:order val="2"/>
          <c:tx>
            <c:strRef>
              <c:f>'Raskaat rm savimaat'!$A$10</c:f>
              <c:strCache>
                <c:ptCount val="1"/>
                <c:pt idx="0">
                  <c:v>MF5470 Äestys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xVal>
            <c:numRef>
              <c:f>'Raskaat rm savimaat'!$G$10:$G$11</c:f>
              <c:numCache>
                <c:formatCode>0</c:formatCode>
                <c:ptCount val="2"/>
                <c:pt idx="0">
                  <c:v>1293.75</c:v>
                </c:pt>
                <c:pt idx="1">
                  <c:v>431.25</c:v>
                </c:pt>
              </c:numCache>
            </c:numRef>
          </c:xVal>
          <c:yVal>
            <c:numRef>
              <c:f>'Raskaat rm savimaat'!$AC$10:$AC$11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yVal>
          <c:bubbleSize>
            <c:numRef>
              <c:f>'Raskaat rm savimaat'!$L$10:$L$11</c:f>
              <c:numCache>
                <c:formatCode>0%</c:formatCode>
                <c:ptCount val="2"/>
                <c:pt idx="0">
                  <c:v>0.17037037037037037</c:v>
                </c:pt>
                <c:pt idx="1">
                  <c:v>0.13888888888888887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6D18-46B7-9435-84F6DFA2F7E2}"/>
            </c:ext>
          </c:extLst>
        </c:ser>
        <c:ser>
          <c:idx val="3"/>
          <c:order val="3"/>
          <c:tx>
            <c:strRef>
              <c:f>'Raskaat rm savimaat'!$A$12</c:f>
              <c:strCache>
                <c:ptCount val="1"/>
                <c:pt idx="0">
                  <c:v>Puimuri Claas 58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xVal>
            <c:numRef>
              <c:f>'Raskaat rm savimaat'!$G$12:$G$13</c:f>
              <c:numCache>
                <c:formatCode>0</c:formatCode>
                <c:ptCount val="2"/>
                <c:pt idx="0">
                  <c:v>860</c:v>
                </c:pt>
                <c:pt idx="1">
                  <c:v>3440</c:v>
                </c:pt>
              </c:numCache>
            </c:numRef>
          </c:xVal>
          <c:yVal>
            <c:numRef>
              <c:f>'Raskaat rm savimaat'!$AC$12:$AC$13</c:f>
              <c:numCache>
                <c:formatCode>General</c:formatCode>
                <c:ptCount val="2"/>
                <c:pt idx="0">
                  <c:v>140</c:v>
                </c:pt>
                <c:pt idx="1">
                  <c:v>100</c:v>
                </c:pt>
              </c:numCache>
            </c:numRef>
          </c:yVal>
          <c:bubbleSize>
            <c:numRef>
              <c:f>'Raskaat rm savimaat'!$L$12:$L$13</c:f>
              <c:numCache>
                <c:formatCode>0%</c:formatCode>
                <c:ptCount val="2"/>
                <c:pt idx="0">
                  <c:v>0.20555555555555555</c:v>
                </c:pt>
                <c:pt idx="1">
                  <c:v>0.30555555555555558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6D18-46B7-9435-84F6DFA2F7E2}"/>
            </c:ext>
          </c:extLst>
        </c:ser>
        <c:ser>
          <c:idx val="4"/>
          <c:order val="4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xVal>
            <c:numRef>
              <c:f>'Raskaat rm savimaat'!$AD$17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'Raskaat rm savimaat'!$AE$17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'Raskaat rm savimaat'!$AF$17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6D18-46B7-9435-84F6DFA2F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39920"/>
        <c:axId val="236840312"/>
      </c:bubbleChart>
      <c:valAx>
        <c:axId val="236839920"/>
        <c:scaling>
          <c:orientation val="minMax"/>
          <c:max val="5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Rengaskuorma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36840312"/>
        <c:crosses val="autoZero"/>
        <c:crossBetween val="midCat"/>
        <c:majorUnit val="500"/>
      </c:valAx>
      <c:valAx>
        <c:axId val="236840312"/>
        <c:scaling>
          <c:orientation val="maxMin"/>
          <c:max val="2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Renkaan paine  (kPa)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36839920"/>
        <c:crosses val="autoZero"/>
        <c:crossBetween val="midCat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Tiivistymisriski </a:t>
            </a:r>
            <a:r>
              <a:rPr lang="en-US" baseline="0"/>
              <a:t>35 cm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'Raskaat rm savimaat'!$A$6</c:f>
              <c:strCache>
                <c:ptCount val="1"/>
                <c:pt idx="0">
                  <c:v>MF5470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E01-4AB8-A8F9-E15E2E36791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E01-4AB8-A8F9-E15E2E36791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E01-4AB8-A8F9-E15E2E36791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E01-4AB8-A8F9-E15E2E36791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E01-4AB8-A8F9-E15E2E36791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E01-4AB8-A8F9-E15E2E36791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E01-4AB8-A8F9-E15E2E36791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E01-4AB8-A8F9-E15E2E36791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E01-4AB8-A8F9-E15E2E36791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E01-4AB8-A8F9-E15E2E36791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E01-4AB8-A8F9-E15E2E36791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E01-4AB8-A8F9-E15E2E36791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E01-4AB8-A8F9-E15E2E36791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E01-4AB8-A8F9-E15E2E36791A}"/>
              </c:ext>
            </c:extLst>
          </c:dPt>
          <c:xVal>
            <c:numRef>
              <c:f>'Raskaat rm savimaat'!$G$6:$G$7</c:f>
              <c:numCache>
                <c:formatCode>0</c:formatCode>
                <c:ptCount val="2"/>
                <c:pt idx="0">
                  <c:v>1320</c:v>
                </c:pt>
                <c:pt idx="1">
                  <c:v>880</c:v>
                </c:pt>
              </c:numCache>
            </c:numRef>
          </c:xVal>
          <c:yVal>
            <c:numRef>
              <c:f>'Raskaat rm savimaat'!$AC$6:$AC$7</c:f>
              <c:numCache>
                <c:formatCode>General</c:formatCode>
                <c:ptCount val="2"/>
                <c:pt idx="0">
                  <c:v>150</c:v>
                </c:pt>
                <c:pt idx="1">
                  <c:v>100</c:v>
                </c:pt>
              </c:numCache>
            </c:numRef>
          </c:yVal>
          <c:bubbleSize>
            <c:numRef>
              <c:f>'Raskaat rm savimaat'!$L$6:$L$7</c:f>
              <c:numCache>
                <c:formatCode>0%</c:formatCode>
                <c:ptCount val="2"/>
                <c:pt idx="0">
                  <c:v>0.23</c:v>
                </c:pt>
                <c:pt idx="1">
                  <c:v>0.1875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CE01-4AB8-A8F9-E15E2E36791A}"/>
            </c:ext>
          </c:extLst>
        </c:ser>
        <c:ser>
          <c:idx val="1"/>
          <c:order val="1"/>
          <c:tx>
            <c:strRef>
              <c:f>'Raskaat rm savimaat'!$A$8</c:f>
              <c:strCache>
                <c:ptCount val="1"/>
                <c:pt idx="0">
                  <c:v>MF5470 Niitto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xVal>
            <c:numRef>
              <c:f>'Raskaat rm savimaat'!$G$8:$G$9</c:f>
              <c:numCache>
                <c:formatCode>0</c:formatCode>
                <c:ptCount val="2"/>
                <c:pt idx="0">
                  <c:v>2520</c:v>
                </c:pt>
                <c:pt idx="1">
                  <c:v>629.99999999999989</c:v>
                </c:pt>
              </c:numCache>
            </c:numRef>
          </c:xVal>
          <c:yVal>
            <c:numRef>
              <c:f>'Raskaat rm savimaat'!$AC$8:$AC$9</c:f>
              <c:numCache>
                <c:formatCode>General</c:formatCode>
                <c:ptCount val="2"/>
                <c:pt idx="0">
                  <c:v>160</c:v>
                </c:pt>
                <c:pt idx="1">
                  <c:v>120</c:v>
                </c:pt>
              </c:numCache>
            </c:numRef>
          </c:yVal>
          <c:bubbleSize>
            <c:numRef>
              <c:f>'Raskaat rm savimaat'!$L$8:$L$9</c:f>
              <c:numCache>
                <c:formatCode>0%</c:formatCode>
                <c:ptCount val="2"/>
                <c:pt idx="0">
                  <c:v>0.26285714285714284</c:v>
                </c:pt>
                <c:pt idx="1">
                  <c:v>0.21428571428571427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CE01-4AB8-A8F9-E15E2E36791A}"/>
            </c:ext>
          </c:extLst>
        </c:ser>
        <c:ser>
          <c:idx val="2"/>
          <c:order val="2"/>
          <c:tx>
            <c:strRef>
              <c:f>'Raskaat rm savimaat'!$A$10</c:f>
              <c:strCache>
                <c:ptCount val="1"/>
                <c:pt idx="0">
                  <c:v>MF5470 Äestys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xVal>
            <c:numRef>
              <c:f>'Raskaat rm savimaat'!$G$10:$G$11</c:f>
              <c:numCache>
                <c:formatCode>0</c:formatCode>
                <c:ptCount val="2"/>
                <c:pt idx="0">
                  <c:v>1293.75</c:v>
                </c:pt>
                <c:pt idx="1">
                  <c:v>431.25</c:v>
                </c:pt>
              </c:numCache>
            </c:numRef>
          </c:xVal>
          <c:yVal>
            <c:numRef>
              <c:f>'Raskaat rm savimaat'!$AC$10:$AC$11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yVal>
          <c:bubbleSize>
            <c:numRef>
              <c:f>'Raskaat rm savimaat'!$L$10:$L$11</c:f>
              <c:numCache>
                <c:formatCode>0%</c:formatCode>
                <c:ptCount val="2"/>
                <c:pt idx="0">
                  <c:v>0.17037037037037037</c:v>
                </c:pt>
                <c:pt idx="1">
                  <c:v>0.13888888888888887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CE01-4AB8-A8F9-E15E2E36791A}"/>
            </c:ext>
          </c:extLst>
        </c:ser>
        <c:ser>
          <c:idx val="3"/>
          <c:order val="3"/>
          <c:tx>
            <c:strRef>
              <c:f>'Raskaat rm savimaat'!$A$12</c:f>
              <c:strCache>
                <c:ptCount val="1"/>
                <c:pt idx="0">
                  <c:v>Puimuri Claas 58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xVal>
            <c:numRef>
              <c:f>'Raskaat rm savimaat'!$G$12:$G$13</c:f>
              <c:numCache>
                <c:formatCode>0</c:formatCode>
                <c:ptCount val="2"/>
                <c:pt idx="0">
                  <c:v>860</c:v>
                </c:pt>
                <c:pt idx="1">
                  <c:v>3440</c:v>
                </c:pt>
              </c:numCache>
            </c:numRef>
          </c:xVal>
          <c:yVal>
            <c:numRef>
              <c:f>'Raskaat rm savimaat'!$AC$12:$AC$13</c:f>
              <c:numCache>
                <c:formatCode>General</c:formatCode>
                <c:ptCount val="2"/>
                <c:pt idx="0">
                  <c:v>140</c:v>
                </c:pt>
                <c:pt idx="1">
                  <c:v>100</c:v>
                </c:pt>
              </c:numCache>
            </c:numRef>
          </c:yVal>
          <c:bubbleSize>
            <c:numRef>
              <c:f>'Raskaat rm savimaat'!$L$12:$L$13</c:f>
              <c:numCache>
                <c:formatCode>0%</c:formatCode>
                <c:ptCount val="2"/>
                <c:pt idx="0">
                  <c:v>0.20555555555555555</c:v>
                </c:pt>
                <c:pt idx="1">
                  <c:v>0.30555555555555558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CE01-4AB8-A8F9-E15E2E36791A}"/>
            </c:ext>
          </c:extLst>
        </c:ser>
        <c:ser>
          <c:idx val="4"/>
          <c:order val="4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xVal>
            <c:numRef>
              <c:f>'Raskaat rm savimaat'!$AD$17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'Raskaat rm savimaat'!$AE$17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'Raskaat rm savimaat'!$AF$17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CE01-4AB8-A8F9-E15E2E367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41096"/>
        <c:axId val="236841488"/>
      </c:bubbleChart>
      <c:valAx>
        <c:axId val="236841096"/>
        <c:scaling>
          <c:orientation val="minMax"/>
          <c:max val="5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Rengaskuorma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36841488"/>
        <c:crosses val="autoZero"/>
        <c:crossBetween val="midCat"/>
        <c:majorUnit val="500"/>
      </c:valAx>
      <c:valAx>
        <c:axId val="236841488"/>
        <c:scaling>
          <c:orientation val="maxMin"/>
          <c:max val="2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Renkaan paine (kPa)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36841096"/>
        <c:crosses val="autoZero"/>
        <c:crossBetween val="midCat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15 cm</a:t>
            </a:r>
            <a:endParaRPr lang="en-US"/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'Karkeat vm maat'!$A$6</c:f>
              <c:strCache>
                <c:ptCount val="1"/>
                <c:pt idx="0">
                  <c:v>MF5470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098-4934-84B2-B7679D85A8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098-4934-84B2-B7679D85A8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098-4934-84B2-B7679D85A8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098-4934-84B2-B7679D85A8E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098-4934-84B2-B7679D85A8E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098-4934-84B2-B7679D85A8E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098-4934-84B2-B7679D85A8E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098-4934-84B2-B7679D85A8E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098-4934-84B2-B7679D85A8E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098-4934-84B2-B7679D85A8E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098-4934-84B2-B7679D85A8E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098-4934-84B2-B7679D85A8E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098-4934-84B2-B7679D85A8E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098-4934-84B2-B7679D85A8EF}"/>
              </c:ext>
            </c:extLst>
          </c:dPt>
          <c:xVal>
            <c:numRef>
              <c:f>'Karkeat vm maat'!$G$6:$G$7</c:f>
              <c:numCache>
                <c:formatCode>0</c:formatCode>
                <c:ptCount val="2"/>
                <c:pt idx="0">
                  <c:v>1320</c:v>
                </c:pt>
                <c:pt idx="1">
                  <c:v>880</c:v>
                </c:pt>
              </c:numCache>
            </c:numRef>
          </c:xVal>
          <c:yVal>
            <c:numRef>
              <c:f>'Karkeat vm maat'!$AC$6:$AC$7</c:f>
              <c:numCache>
                <c:formatCode>General</c:formatCode>
                <c:ptCount val="2"/>
                <c:pt idx="0">
                  <c:v>150</c:v>
                </c:pt>
                <c:pt idx="1">
                  <c:v>100</c:v>
                </c:pt>
              </c:numCache>
            </c:numRef>
          </c:yVal>
          <c:bubbleSize>
            <c:numRef>
              <c:f>'Karkeat vm maat'!$L$6:$L$7</c:f>
              <c:numCache>
                <c:formatCode>0%</c:formatCode>
                <c:ptCount val="2"/>
                <c:pt idx="0">
                  <c:v>0.23</c:v>
                </c:pt>
                <c:pt idx="1">
                  <c:v>0.1875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7098-4934-84B2-B7679D85A8EF}"/>
            </c:ext>
          </c:extLst>
        </c:ser>
        <c:ser>
          <c:idx val="1"/>
          <c:order val="1"/>
          <c:tx>
            <c:strRef>
              <c:f>'Karkeat vm maat'!$A$8</c:f>
              <c:strCache>
                <c:ptCount val="1"/>
                <c:pt idx="0">
                  <c:v>MF5470 Niitto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'Karkeat vm maat'!$G$8:$G$9</c:f>
              <c:numCache>
                <c:formatCode>0</c:formatCode>
                <c:ptCount val="2"/>
                <c:pt idx="0">
                  <c:v>2520</c:v>
                </c:pt>
                <c:pt idx="1">
                  <c:v>629.99999999999989</c:v>
                </c:pt>
              </c:numCache>
            </c:numRef>
          </c:xVal>
          <c:yVal>
            <c:numRef>
              <c:f>'Karkeat vm maat'!$AC$8:$AC$9</c:f>
              <c:numCache>
                <c:formatCode>General</c:formatCode>
                <c:ptCount val="2"/>
                <c:pt idx="0">
                  <c:v>160</c:v>
                </c:pt>
                <c:pt idx="1">
                  <c:v>120</c:v>
                </c:pt>
              </c:numCache>
            </c:numRef>
          </c:yVal>
          <c:bubbleSize>
            <c:numRef>
              <c:f>'Karkeat vm maat'!$L$8:$L$9</c:f>
              <c:numCache>
                <c:formatCode>0%</c:formatCode>
                <c:ptCount val="2"/>
                <c:pt idx="0">
                  <c:v>0.32857142857142863</c:v>
                </c:pt>
                <c:pt idx="1">
                  <c:v>0.21428571428571427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7098-4934-84B2-B7679D85A8EF}"/>
            </c:ext>
          </c:extLst>
        </c:ser>
        <c:ser>
          <c:idx val="2"/>
          <c:order val="2"/>
          <c:tx>
            <c:strRef>
              <c:f>'Karkeat vm maat'!$A$10</c:f>
              <c:strCache>
                <c:ptCount val="1"/>
                <c:pt idx="0">
                  <c:v>MF5470 Äestys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'Karkeat vm maat'!$G$10:$G$11</c:f>
              <c:numCache>
                <c:formatCode>0</c:formatCode>
                <c:ptCount val="2"/>
                <c:pt idx="0">
                  <c:v>1293.75</c:v>
                </c:pt>
                <c:pt idx="1">
                  <c:v>431.25</c:v>
                </c:pt>
              </c:numCache>
            </c:numRef>
          </c:xVal>
          <c:yVal>
            <c:numRef>
              <c:f>'Karkeat vm maat'!$AC$10:$AC$11</c:f>
              <c:numCache>
                <c:formatCode>General</c:formatCode>
                <c:ptCount val="2"/>
                <c:pt idx="0">
                  <c:v>70</c:v>
                </c:pt>
                <c:pt idx="1">
                  <c:v>70</c:v>
                </c:pt>
              </c:numCache>
            </c:numRef>
          </c:yVal>
          <c:bubbleSize>
            <c:numRef>
              <c:f>'Karkeat vm maat'!$L$10:$L$11</c:f>
              <c:numCache>
                <c:formatCode>0%</c:formatCode>
                <c:ptCount val="2"/>
                <c:pt idx="0">
                  <c:v>0.17037037037037037</c:v>
                </c:pt>
                <c:pt idx="1">
                  <c:v>0.13888888888888887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7098-4934-84B2-B7679D85A8EF}"/>
            </c:ext>
          </c:extLst>
        </c:ser>
        <c:ser>
          <c:idx val="3"/>
          <c:order val="3"/>
          <c:tx>
            <c:strRef>
              <c:f>'Karkeat vm maat'!$A$12</c:f>
              <c:strCache>
                <c:ptCount val="1"/>
                <c:pt idx="0">
                  <c:v>Puimuri Claas 58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'Karkeat vm maat'!$G$12:$G$13</c:f>
              <c:numCache>
                <c:formatCode>0</c:formatCode>
                <c:ptCount val="2"/>
                <c:pt idx="0">
                  <c:v>860</c:v>
                </c:pt>
                <c:pt idx="1">
                  <c:v>3440</c:v>
                </c:pt>
              </c:numCache>
            </c:numRef>
          </c:xVal>
          <c:yVal>
            <c:numRef>
              <c:f>'Karkeat vm maat'!$AC$12:$AC$13</c:f>
              <c:numCache>
                <c:formatCode>General</c:formatCode>
                <c:ptCount val="2"/>
                <c:pt idx="0">
                  <c:v>140</c:v>
                </c:pt>
                <c:pt idx="1">
                  <c:v>100</c:v>
                </c:pt>
              </c:numCache>
            </c:numRef>
          </c:yVal>
          <c:bubbleSize>
            <c:numRef>
              <c:f>'Karkeat vm maat'!$L$12:$L$13</c:f>
              <c:numCache>
                <c:formatCode>0%</c:formatCode>
                <c:ptCount val="2"/>
                <c:pt idx="0">
                  <c:v>0.20555555555555555</c:v>
                </c:pt>
                <c:pt idx="1">
                  <c:v>0.30555555555555558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7098-4934-84B2-B7679D85A8EF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'Karkeat vm maat'!$AD$17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'Karkeat vm maat'!$AE$17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'Karkeat vm maat'!$AF$17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7098-4934-84B2-B7679D85A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558776"/>
        <c:axId val="236559168"/>
      </c:bubbleChart>
      <c:valAx>
        <c:axId val="236558776"/>
        <c:scaling>
          <c:orientation val="minMax"/>
          <c:max val="55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36559168"/>
        <c:crosses val="autoZero"/>
        <c:crossBetween val="midCat"/>
        <c:majorUnit val="500"/>
      </c:valAx>
      <c:valAx>
        <c:axId val="236559168"/>
        <c:scaling>
          <c:orientation val="maxMin"/>
          <c:max val="200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55877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</a:t>
            </a:r>
            <a:r>
              <a:rPr lang="en-US" baseline="0"/>
              <a:t> 22 cm</a:t>
            </a:r>
            <a:endParaRPr lang="en-US"/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'Karkeat vm maat'!$A$6</c:f>
              <c:strCache>
                <c:ptCount val="1"/>
                <c:pt idx="0">
                  <c:v>MF5470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E5-4E7B-BCC6-5EF22F2DED7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E5-4E7B-BCC6-5EF22F2DED7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E5-4E7B-BCC6-5EF22F2DED7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E5-4E7B-BCC6-5EF22F2DED7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E5-4E7B-BCC6-5EF22F2DED7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E5-4E7B-BCC6-5EF22F2DED7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E5-4E7B-BCC6-5EF22F2DED7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7E5-4E7B-BCC6-5EF22F2DED7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E5-4E7B-BCC6-5EF22F2DED7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E5-4E7B-BCC6-5EF22F2DED7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E5-4E7B-BCC6-5EF22F2DED7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E5-4E7B-BCC6-5EF22F2DED7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E5-4E7B-BCC6-5EF22F2DED7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7E5-4E7B-BCC6-5EF22F2DED73}"/>
              </c:ext>
            </c:extLst>
          </c:dPt>
          <c:xVal>
            <c:numRef>
              <c:f>'Karkeat vm maat'!$G$6:$G$7</c:f>
              <c:numCache>
                <c:formatCode>0</c:formatCode>
                <c:ptCount val="2"/>
                <c:pt idx="0">
                  <c:v>1320</c:v>
                </c:pt>
                <c:pt idx="1">
                  <c:v>880</c:v>
                </c:pt>
              </c:numCache>
            </c:numRef>
          </c:xVal>
          <c:yVal>
            <c:numRef>
              <c:f>'Karkeat vm maat'!$AC$6:$AC$7</c:f>
              <c:numCache>
                <c:formatCode>General</c:formatCode>
                <c:ptCount val="2"/>
                <c:pt idx="0">
                  <c:v>150</c:v>
                </c:pt>
                <c:pt idx="1">
                  <c:v>100</c:v>
                </c:pt>
              </c:numCache>
            </c:numRef>
          </c:yVal>
          <c:bubbleSize>
            <c:numRef>
              <c:f>'Karkeat vm maat'!$L$6:$L$7</c:f>
              <c:numCache>
                <c:formatCode>0%</c:formatCode>
                <c:ptCount val="2"/>
                <c:pt idx="0">
                  <c:v>0.23</c:v>
                </c:pt>
                <c:pt idx="1">
                  <c:v>0.1875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A7E5-4E7B-BCC6-5EF22F2DED73}"/>
            </c:ext>
          </c:extLst>
        </c:ser>
        <c:ser>
          <c:idx val="1"/>
          <c:order val="1"/>
          <c:tx>
            <c:strRef>
              <c:f>'Karkeat vm maat'!$A$8</c:f>
              <c:strCache>
                <c:ptCount val="1"/>
                <c:pt idx="0">
                  <c:v>MF5470 Niitto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'Karkeat vm maat'!$G$8:$G$9</c:f>
              <c:numCache>
                <c:formatCode>0</c:formatCode>
                <c:ptCount val="2"/>
                <c:pt idx="0">
                  <c:v>2520</c:v>
                </c:pt>
                <c:pt idx="1">
                  <c:v>629.99999999999989</c:v>
                </c:pt>
              </c:numCache>
            </c:numRef>
          </c:xVal>
          <c:yVal>
            <c:numRef>
              <c:f>'Karkeat vm maat'!$AC$8:$AC$9</c:f>
              <c:numCache>
                <c:formatCode>General</c:formatCode>
                <c:ptCount val="2"/>
                <c:pt idx="0">
                  <c:v>160</c:v>
                </c:pt>
                <c:pt idx="1">
                  <c:v>120</c:v>
                </c:pt>
              </c:numCache>
            </c:numRef>
          </c:yVal>
          <c:bubbleSize>
            <c:numRef>
              <c:f>'Karkeat vm maat'!$L$8:$L$9</c:f>
              <c:numCache>
                <c:formatCode>0%</c:formatCode>
                <c:ptCount val="2"/>
                <c:pt idx="0">
                  <c:v>0.32857142857142863</c:v>
                </c:pt>
                <c:pt idx="1">
                  <c:v>0.21428571428571427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A7E5-4E7B-BCC6-5EF22F2DED73}"/>
            </c:ext>
          </c:extLst>
        </c:ser>
        <c:ser>
          <c:idx val="2"/>
          <c:order val="2"/>
          <c:tx>
            <c:strRef>
              <c:f>'Karkeat vm maat'!$A$10</c:f>
              <c:strCache>
                <c:ptCount val="1"/>
                <c:pt idx="0">
                  <c:v>MF5470 Äestys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'Karkeat vm maat'!$G$10:$G$11</c:f>
              <c:numCache>
                <c:formatCode>0</c:formatCode>
                <c:ptCount val="2"/>
                <c:pt idx="0">
                  <c:v>1293.75</c:v>
                </c:pt>
                <c:pt idx="1">
                  <c:v>431.25</c:v>
                </c:pt>
              </c:numCache>
            </c:numRef>
          </c:xVal>
          <c:yVal>
            <c:numRef>
              <c:f>'Karkeat vm maat'!$AC$10:$AC$11</c:f>
              <c:numCache>
                <c:formatCode>General</c:formatCode>
                <c:ptCount val="2"/>
                <c:pt idx="0">
                  <c:v>70</c:v>
                </c:pt>
                <c:pt idx="1">
                  <c:v>70</c:v>
                </c:pt>
              </c:numCache>
            </c:numRef>
          </c:yVal>
          <c:bubbleSize>
            <c:numRef>
              <c:f>'Karkeat vm maat'!$L$10:$L$11</c:f>
              <c:numCache>
                <c:formatCode>0%</c:formatCode>
                <c:ptCount val="2"/>
                <c:pt idx="0">
                  <c:v>0.17037037037037037</c:v>
                </c:pt>
                <c:pt idx="1">
                  <c:v>0.13888888888888887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A7E5-4E7B-BCC6-5EF22F2DED73}"/>
            </c:ext>
          </c:extLst>
        </c:ser>
        <c:ser>
          <c:idx val="3"/>
          <c:order val="3"/>
          <c:tx>
            <c:strRef>
              <c:f>'Karkeat vm maat'!$A$12</c:f>
              <c:strCache>
                <c:ptCount val="1"/>
                <c:pt idx="0">
                  <c:v>Puimuri Claas 58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'Karkeat vm maat'!$G$12:$G$13</c:f>
              <c:numCache>
                <c:formatCode>0</c:formatCode>
                <c:ptCount val="2"/>
                <c:pt idx="0">
                  <c:v>860</c:v>
                </c:pt>
                <c:pt idx="1">
                  <c:v>3440</c:v>
                </c:pt>
              </c:numCache>
            </c:numRef>
          </c:xVal>
          <c:yVal>
            <c:numRef>
              <c:f>'Karkeat vm maat'!$AC$12:$AC$13</c:f>
              <c:numCache>
                <c:formatCode>General</c:formatCode>
                <c:ptCount val="2"/>
                <c:pt idx="0">
                  <c:v>140</c:v>
                </c:pt>
                <c:pt idx="1">
                  <c:v>100</c:v>
                </c:pt>
              </c:numCache>
            </c:numRef>
          </c:yVal>
          <c:bubbleSize>
            <c:numRef>
              <c:f>'Karkeat vm maat'!$L$12:$L$13</c:f>
              <c:numCache>
                <c:formatCode>0%</c:formatCode>
                <c:ptCount val="2"/>
                <c:pt idx="0">
                  <c:v>0.20555555555555555</c:v>
                </c:pt>
                <c:pt idx="1">
                  <c:v>0.30555555555555558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A7E5-4E7B-BCC6-5EF22F2DED73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'Karkeat vm maat'!$AD$17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'Karkeat vm maat'!$AE$17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'Karkeat vm maat'!$AF$17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A7E5-4E7B-BCC6-5EF22F2DE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39920"/>
        <c:axId val="236840312"/>
      </c:bubbleChart>
      <c:valAx>
        <c:axId val="236839920"/>
        <c:scaling>
          <c:orientation val="minMax"/>
          <c:max val="55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36840312"/>
        <c:crosses val="autoZero"/>
        <c:crossBetween val="midCat"/>
        <c:majorUnit val="500"/>
      </c:valAx>
      <c:valAx>
        <c:axId val="236840312"/>
        <c:scaling>
          <c:orientation val="maxMin"/>
          <c:max val="200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 (kPa)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839920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35 cm</a:t>
            </a:r>
            <a:endParaRPr lang="en-US"/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'Karkeat vm maat'!$A$6</c:f>
              <c:strCache>
                <c:ptCount val="1"/>
                <c:pt idx="0">
                  <c:v>MF5470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6EA-442A-9A7D-D56304E218C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6EA-442A-9A7D-D56304E218C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6EA-442A-9A7D-D56304E218C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6EA-442A-9A7D-D56304E218C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6EA-442A-9A7D-D56304E218C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6EA-442A-9A7D-D56304E218C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6EA-442A-9A7D-D56304E218C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6EA-442A-9A7D-D56304E218C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6EA-442A-9A7D-D56304E218C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6EA-442A-9A7D-D56304E218C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6EA-442A-9A7D-D56304E218C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6EA-442A-9A7D-D56304E218C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6EA-442A-9A7D-D56304E218C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6EA-442A-9A7D-D56304E218C9}"/>
              </c:ext>
            </c:extLst>
          </c:dPt>
          <c:xVal>
            <c:numRef>
              <c:f>'Karkeat vm maat'!$G$6:$G$7</c:f>
              <c:numCache>
                <c:formatCode>0</c:formatCode>
                <c:ptCount val="2"/>
                <c:pt idx="0">
                  <c:v>1320</c:v>
                </c:pt>
                <c:pt idx="1">
                  <c:v>880</c:v>
                </c:pt>
              </c:numCache>
            </c:numRef>
          </c:xVal>
          <c:yVal>
            <c:numRef>
              <c:f>'Karkeat vm maat'!$AC$6:$AC$7</c:f>
              <c:numCache>
                <c:formatCode>General</c:formatCode>
                <c:ptCount val="2"/>
                <c:pt idx="0">
                  <c:v>150</c:v>
                </c:pt>
                <c:pt idx="1">
                  <c:v>100</c:v>
                </c:pt>
              </c:numCache>
            </c:numRef>
          </c:yVal>
          <c:bubbleSize>
            <c:numRef>
              <c:f>'Karkeat vm maat'!$L$6:$L$7</c:f>
              <c:numCache>
                <c:formatCode>0%</c:formatCode>
                <c:ptCount val="2"/>
                <c:pt idx="0">
                  <c:v>0.23</c:v>
                </c:pt>
                <c:pt idx="1">
                  <c:v>0.1875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46EA-442A-9A7D-D56304E218C9}"/>
            </c:ext>
          </c:extLst>
        </c:ser>
        <c:ser>
          <c:idx val="1"/>
          <c:order val="1"/>
          <c:tx>
            <c:strRef>
              <c:f>'Karkeat vm maat'!$A$8</c:f>
              <c:strCache>
                <c:ptCount val="1"/>
                <c:pt idx="0">
                  <c:v>MF5470 Niitto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'Karkeat vm maat'!$G$8:$G$9</c:f>
              <c:numCache>
                <c:formatCode>0</c:formatCode>
                <c:ptCount val="2"/>
                <c:pt idx="0">
                  <c:v>2520</c:v>
                </c:pt>
                <c:pt idx="1">
                  <c:v>629.99999999999989</c:v>
                </c:pt>
              </c:numCache>
            </c:numRef>
          </c:xVal>
          <c:yVal>
            <c:numRef>
              <c:f>'Karkeat vm maat'!$AC$8:$AC$9</c:f>
              <c:numCache>
                <c:formatCode>General</c:formatCode>
                <c:ptCount val="2"/>
                <c:pt idx="0">
                  <c:v>160</c:v>
                </c:pt>
                <c:pt idx="1">
                  <c:v>120</c:v>
                </c:pt>
              </c:numCache>
            </c:numRef>
          </c:yVal>
          <c:bubbleSize>
            <c:numRef>
              <c:f>'Karkeat vm maat'!$L$8:$L$9</c:f>
              <c:numCache>
                <c:formatCode>0%</c:formatCode>
                <c:ptCount val="2"/>
                <c:pt idx="0">
                  <c:v>0.32857142857142863</c:v>
                </c:pt>
                <c:pt idx="1">
                  <c:v>0.21428571428571427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46EA-442A-9A7D-D56304E218C9}"/>
            </c:ext>
          </c:extLst>
        </c:ser>
        <c:ser>
          <c:idx val="2"/>
          <c:order val="2"/>
          <c:tx>
            <c:strRef>
              <c:f>'Karkeat vm maat'!$A$10</c:f>
              <c:strCache>
                <c:ptCount val="1"/>
                <c:pt idx="0">
                  <c:v>MF5470 Äestys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'Karkeat vm maat'!$G$10:$G$11</c:f>
              <c:numCache>
                <c:formatCode>0</c:formatCode>
                <c:ptCount val="2"/>
                <c:pt idx="0">
                  <c:v>1293.75</c:v>
                </c:pt>
                <c:pt idx="1">
                  <c:v>431.25</c:v>
                </c:pt>
              </c:numCache>
            </c:numRef>
          </c:xVal>
          <c:yVal>
            <c:numRef>
              <c:f>'Karkeat vm maat'!$AC$10:$AC$11</c:f>
              <c:numCache>
                <c:formatCode>General</c:formatCode>
                <c:ptCount val="2"/>
                <c:pt idx="0">
                  <c:v>70</c:v>
                </c:pt>
                <c:pt idx="1">
                  <c:v>70</c:v>
                </c:pt>
              </c:numCache>
            </c:numRef>
          </c:yVal>
          <c:bubbleSize>
            <c:numRef>
              <c:f>'Karkeat vm maat'!$L$10:$L$11</c:f>
              <c:numCache>
                <c:formatCode>0%</c:formatCode>
                <c:ptCount val="2"/>
                <c:pt idx="0">
                  <c:v>0.17037037037037037</c:v>
                </c:pt>
                <c:pt idx="1">
                  <c:v>0.13888888888888887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46EA-442A-9A7D-D56304E218C9}"/>
            </c:ext>
          </c:extLst>
        </c:ser>
        <c:ser>
          <c:idx val="3"/>
          <c:order val="3"/>
          <c:tx>
            <c:strRef>
              <c:f>'Karkeat vm maat'!$A$12</c:f>
              <c:strCache>
                <c:ptCount val="1"/>
                <c:pt idx="0">
                  <c:v>Puimuri Claas 58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'Karkeat vm maat'!$G$12:$G$13</c:f>
              <c:numCache>
                <c:formatCode>0</c:formatCode>
                <c:ptCount val="2"/>
                <c:pt idx="0">
                  <c:v>860</c:v>
                </c:pt>
                <c:pt idx="1">
                  <c:v>3440</c:v>
                </c:pt>
              </c:numCache>
            </c:numRef>
          </c:xVal>
          <c:yVal>
            <c:numRef>
              <c:f>'Karkeat vm maat'!$AC$12:$AC$13</c:f>
              <c:numCache>
                <c:formatCode>General</c:formatCode>
                <c:ptCount val="2"/>
                <c:pt idx="0">
                  <c:v>140</c:v>
                </c:pt>
                <c:pt idx="1">
                  <c:v>100</c:v>
                </c:pt>
              </c:numCache>
            </c:numRef>
          </c:yVal>
          <c:bubbleSize>
            <c:numRef>
              <c:f>'Karkeat vm maat'!$L$12:$L$13</c:f>
              <c:numCache>
                <c:formatCode>0%</c:formatCode>
                <c:ptCount val="2"/>
                <c:pt idx="0">
                  <c:v>0.20555555555555555</c:v>
                </c:pt>
                <c:pt idx="1">
                  <c:v>0.30555555555555558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46EA-442A-9A7D-D56304E218C9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'Karkeat vm maat'!$AD$17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'Karkeat vm maat'!$AE$17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'Karkeat vm maat'!$AF$17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46EA-442A-9A7D-D56304E21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41096"/>
        <c:axId val="236841488"/>
      </c:bubbleChart>
      <c:valAx>
        <c:axId val="236841096"/>
        <c:scaling>
          <c:orientation val="minMax"/>
          <c:max val="55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36841488"/>
        <c:crosses val="autoZero"/>
        <c:crossBetween val="midCat"/>
        <c:majorUnit val="500"/>
      </c:valAx>
      <c:valAx>
        <c:axId val="236841488"/>
        <c:scaling>
          <c:orientation val="maxMin"/>
          <c:max val="200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84109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jpeg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8.jpeg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12.jpeg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196850</xdr:colOff>
      <xdr:row>0</xdr:row>
      <xdr:rowOff>92075</xdr:rowOff>
    </xdr:from>
    <xdr:to>
      <xdr:col>9</xdr:col>
      <xdr:colOff>563971</xdr:colOff>
      <xdr:row>2</xdr:row>
      <xdr:rowOff>126178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41C158-9548-4C16-95FC-8F1BBED7F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8650" y="92075"/>
          <a:ext cx="1316446" cy="437328"/>
        </a:xfrm>
        <a:prstGeom prst="rect">
          <a:avLst/>
        </a:prstGeom>
      </xdr:spPr>
    </xdr:pic>
    <xdr:clientData/>
  </xdr:twoCellAnchor>
  <xdr:twoCellAnchor>
    <xdr:from>
      <xdr:col>13</xdr:col>
      <xdr:colOff>71120</xdr:colOff>
      <xdr:row>2</xdr:row>
      <xdr:rowOff>9842</xdr:rowOff>
    </xdr:from>
    <xdr:to>
      <xdr:col>20</xdr:col>
      <xdr:colOff>356870</xdr:colOff>
      <xdr:row>21</xdr:row>
      <xdr:rowOff>19050</xdr:rowOff>
    </xdr:to>
    <xdr:graphicFrame macro="">
      <xdr:nvGraphicFramePr>
        <xdr:cNvPr id="3" name="Kaavio 1">
          <a:extLst>
            <a:ext uri="{FF2B5EF4-FFF2-40B4-BE49-F238E27FC236}">
              <a16:creationId xmlns:a16="http://schemas.microsoft.com/office/drawing/2014/main" id="{517A5F3A-7143-4301-B473-C59781926F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405130</xdr:colOff>
      <xdr:row>2</xdr:row>
      <xdr:rowOff>8255</xdr:rowOff>
    </xdr:from>
    <xdr:to>
      <xdr:col>29</xdr:col>
      <xdr:colOff>22225</xdr:colOff>
      <xdr:row>21</xdr:row>
      <xdr:rowOff>31750</xdr:rowOff>
    </xdr:to>
    <xdr:graphicFrame macro="">
      <xdr:nvGraphicFramePr>
        <xdr:cNvPr id="4" name="Kaavio 2">
          <a:extLst>
            <a:ext uri="{FF2B5EF4-FFF2-40B4-BE49-F238E27FC236}">
              <a16:creationId xmlns:a16="http://schemas.microsoft.com/office/drawing/2014/main" id="{4E4F3D56-D691-48EF-BCDF-8245E65E3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78105</xdr:colOff>
      <xdr:row>20</xdr:row>
      <xdr:rowOff>150495</xdr:rowOff>
    </xdr:from>
    <xdr:to>
      <xdr:col>20</xdr:col>
      <xdr:colOff>382905</xdr:colOff>
      <xdr:row>39</xdr:row>
      <xdr:rowOff>145733</xdr:rowOff>
    </xdr:to>
    <xdr:graphicFrame macro="">
      <xdr:nvGraphicFramePr>
        <xdr:cNvPr id="5" name="Kaavio 3">
          <a:extLst>
            <a:ext uri="{FF2B5EF4-FFF2-40B4-BE49-F238E27FC236}">
              <a16:creationId xmlns:a16="http://schemas.microsoft.com/office/drawing/2014/main" id="{CA8B44A9-A4B3-4ADC-A7A8-F3707B97EA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196850</xdr:colOff>
      <xdr:row>0</xdr:row>
      <xdr:rowOff>92075</xdr:rowOff>
    </xdr:from>
    <xdr:to>
      <xdr:col>10</xdr:col>
      <xdr:colOff>182972</xdr:colOff>
      <xdr:row>2</xdr:row>
      <xdr:rowOff>126178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224B2C-EA5C-45E6-B907-EC6D684B3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8650" y="92075"/>
          <a:ext cx="1310096" cy="437328"/>
        </a:xfrm>
        <a:prstGeom prst="rect">
          <a:avLst/>
        </a:prstGeom>
      </xdr:spPr>
    </xdr:pic>
    <xdr:clientData/>
  </xdr:twoCellAnchor>
  <xdr:twoCellAnchor>
    <xdr:from>
      <xdr:col>13</xdr:col>
      <xdr:colOff>71120</xdr:colOff>
      <xdr:row>2</xdr:row>
      <xdr:rowOff>9842</xdr:rowOff>
    </xdr:from>
    <xdr:to>
      <xdr:col>20</xdr:col>
      <xdr:colOff>356870</xdr:colOff>
      <xdr:row>21</xdr:row>
      <xdr:rowOff>19050</xdr:rowOff>
    </xdr:to>
    <xdr:graphicFrame macro="">
      <xdr:nvGraphicFramePr>
        <xdr:cNvPr id="3" name="Kaavio 1">
          <a:extLst>
            <a:ext uri="{FF2B5EF4-FFF2-40B4-BE49-F238E27FC236}">
              <a16:creationId xmlns:a16="http://schemas.microsoft.com/office/drawing/2014/main" id="{C42E95BE-5D90-4637-854D-B4D2EA6906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405130</xdr:colOff>
      <xdr:row>2</xdr:row>
      <xdr:rowOff>8255</xdr:rowOff>
    </xdr:from>
    <xdr:to>
      <xdr:col>29</xdr:col>
      <xdr:colOff>22225</xdr:colOff>
      <xdr:row>21</xdr:row>
      <xdr:rowOff>31750</xdr:rowOff>
    </xdr:to>
    <xdr:graphicFrame macro="">
      <xdr:nvGraphicFramePr>
        <xdr:cNvPr id="4" name="Kaavio 2">
          <a:extLst>
            <a:ext uri="{FF2B5EF4-FFF2-40B4-BE49-F238E27FC236}">
              <a16:creationId xmlns:a16="http://schemas.microsoft.com/office/drawing/2014/main" id="{DBAABCDF-FE38-4B5B-A31F-9F0F05392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78105</xdr:colOff>
      <xdr:row>20</xdr:row>
      <xdr:rowOff>150495</xdr:rowOff>
    </xdr:from>
    <xdr:to>
      <xdr:col>20</xdr:col>
      <xdr:colOff>382905</xdr:colOff>
      <xdr:row>39</xdr:row>
      <xdr:rowOff>145733</xdr:rowOff>
    </xdr:to>
    <xdr:graphicFrame macro="">
      <xdr:nvGraphicFramePr>
        <xdr:cNvPr id="5" name="Kaavio 3">
          <a:extLst>
            <a:ext uri="{FF2B5EF4-FFF2-40B4-BE49-F238E27FC236}">
              <a16:creationId xmlns:a16="http://schemas.microsoft.com/office/drawing/2014/main" id="{5A066890-905B-49F2-83B7-CE9919189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196850</xdr:colOff>
      <xdr:row>0</xdr:row>
      <xdr:rowOff>92075</xdr:rowOff>
    </xdr:from>
    <xdr:to>
      <xdr:col>10</xdr:col>
      <xdr:colOff>116296</xdr:colOff>
      <xdr:row>2</xdr:row>
      <xdr:rowOff>123003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C55115-B6E4-4543-9118-92511A9F9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8650" y="92075"/>
          <a:ext cx="1316446" cy="437328"/>
        </a:xfrm>
        <a:prstGeom prst="rect">
          <a:avLst/>
        </a:prstGeom>
      </xdr:spPr>
    </xdr:pic>
    <xdr:clientData/>
  </xdr:twoCellAnchor>
  <xdr:twoCellAnchor>
    <xdr:from>
      <xdr:col>13</xdr:col>
      <xdr:colOff>71120</xdr:colOff>
      <xdr:row>2</xdr:row>
      <xdr:rowOff>9842</xdr:rowOff>
    </xdr:from>
    <xdr:to>
      <xdr:col>20</xdr:col>
      <xdr:colOff>356870</xdr:colOff>
      <xdr:row>21</xdr:row>
      <xdr:rowOff>19050</xdr:rowOff>
    </xdr:to>
    <xdr:graphicFrame macro="">
      <xdr:nvGraphicFramePr>
        <xdr:cNvPr id="3" name="Kaavio 1">
          <a:extLst>
            <a:ext uri="{FF2B5EF4-FFF2-40B4-BE49-F238E27FC236}">
              <a16:creationId xmlns:a16="http://schemas.microsoft.com/office/drawing/2014/main" id="{2676E4C8-4C3F-4F15-9DD1-062A10A8C2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405130</xdr:colOff>
      <xdr:row>2</xdr:row>
      <xdr:rowOff>8255</xdr:rowOff>
    </xdr:from>
    <xdr:to>
      <xdr:col>29</xdr:col>
      <xdr:colOff>22225</xdr:colOff>
      <xdr:row>21</xdr:row>
      <xdr:rowOff>31750</xdr:rowOff>
    </xdr:to>
    <xdr:graphicFrame macro="">
      <xdr:nvGraphicFramePr>
        <xdr:cNvPr id="4" name="Kaavio 2">
          <a:extLst>
            <a:ext uri="{FF2B5EF4-FFF2-40B4-BE49-F238E27FC236}">
              <a16:creationId xmlns:a16="http://schemas.microsoft.com/office/drawing/2014/main" id="{2F987879-2019-4E68-9827-F8FD1FAA9E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78105</xdr:colOff>
      <xdr:row>20</xdr:row>
      <xdr:rowOff>150495</xdr:rowOff>
    </xdr:from>
    <xdr:to>
      <xdr:col>20</xdr:col>
      <xdr:colOff>382905</xdr:colOff>
      <xdr:row>39</xdr:row>
      <xdr:rowOff>145733</xdr:rowOff>
    </xdr:to>
    <xdr:graphicFrame macro="">
      <xdr:nvGraphicFramePr>
        <xdr:cNvPr id="5" name="Kaavio 3">
          <a:extLst>
            <a:ext uri="{FF2B5EF4-FFF2-40B4-BE49-F238E27FC236}">
              <a16:creationId xmlns:a16="http://schemas.microsoft.com/office/drawing/2014/main" id="{8C10DC5E-F75A-4DA2-9D46-DA80790F07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196850</xdr:colOff>
      <xdr:row>0</xdr:row>
      <xdr:rowOff>92075</xdr:rowOff>
    </xdr:from>
    <xdr:to>
      <xdr:col>10</xdr:col>
      <xdr:colOff>116296</xdr:colOff>
      <xdr:row>2</xdr:row>
      <xdr:rowOff>123003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C9F7BD-D45C-4F42-B8F7-A13DEC791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8650" y="92075"/>
          <a:ext cx="1303746" cy="430978"/>
        </a:xfrm>
        <a:prstGeom prst="rect">
          <a:avLst/>
        </a:prstGeom>
      </xdr:spPr>
    </xdr:pic>
    <xdr:clientData/>
  </xdr:twoCellAnchor>
  <xdr:twoCellAnchor>
    <xdr:from>
      <xdr:col>13</xdr:col>
      <xdr:colOff>71120</xdr:colOff>
      <xdr:row>2</xdr:row>
      <xdr:rowOff>9842</xdr:rowOff>
    </xdr:from>
    <xdr:to>
      <xdr:col>20</xdr:col>
      <xdr:colOff>356870</xdr:colOff>
      <xdr:row>21</xdr:row>
      <xdr:rowOff>19050</xdr:rowOff>
    </xdr:to>
    <xdr:graphicFrame macro="">
      <xdr:nvGraphicFramePr>
        <xdr:cNvPr id="3" name="Kaavio 1">
          <a:extLst>
            <a:ext uri="{FF2B5EF4-FFF2-40B4-BE49-F238E27FC236}">
              <a16:creationId xmlns:a16="http://schemas.microsoft.com/office/drawing/2014/main" id="{0E206272-235C-4E7B-BBAB-C87B2072D6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405130</xdr:colOff>
      <xdr:row>2</xdr:row>
      <xdr:rowOff>8255</xdr:rowOff>
    </xdr:from>
    <xdr:to>
      <xdr:col>29</xdr:col>
      <xdr:colOff>22225</xdr:colOff>
      <xdr:row>21</xdr:row>
      <xdr:rowOff>31750</xdr:rowOff>
    </xdr:to>
    <xdr:graphicFrame macro="">
      <xdr:nvGraphicFramePr>
        <xdr:cNvPr id="4" name="Kaavio 2">
          <a:extLst>
            <a:ext uri="{FF2B5EF4-FFF2-40B4-BE49-F238E27FC236}">
              <a16:creationId xmlns:a16="http://schemas.microsoft.com/office/drawing/2014/main" id="{9C55A079-7454-48CA-974A-284A90969A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78105</xdr:colOff>
      <xdr:row>21</xdr:row>
      <xdr:rowOff>41638</xdr:rowOff>
    </xdr:from>
    <xdr:to>
      <xdr:col>20</xdr:col>
      <xdr:colOff>382905</xdr:colOff>
      <xdr:row>40</xdr:row>
      <xdr:rowOff>33701</xdr:rowOff>
    </xdr:to>
    <xdr:graphicFrame macro="">
      <xdr:nvGraphicFramePr>
        <xdr:cNvPr id="5" name="Kaavio 3">
          <a:extLst>
            <a:ext uri="{FF2B5EF4-FFF2-40B4-BE49-F238E27FC236}">
              <a16:creationId xmlns:a16="http://schemas.microsoft.com/office/drawing/2014/main" id="{38F44185-A21D-42F0-8AC2-CAE8BA53D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lsinki.fi/fi/ruralia-instituutti/opetus/maan-kasvukunto" TargetMode="External"/><Relationship Id="rId2" Type="http://schemas.openxmlformats.org/officeDocument/2006/relationships/hyperlink" Target="https://www.helsinki.fi/fi/ruralia-instituutti/koulutus/maan-kasvukunto/laskurit-maan-tiivistymisriskien-maarittamiseen" TargetMode="External"/><Relationship Id="rId1" Type="http://schemas.openxmlformats.org/officeDocument/2006/relationships/hyperlink" Target="https://www.helsinki.fi/fi/ruralia-instituutti/koulutus/maan-kasvukunto/raportti-miten-valtan-maan-tiivistymisen-maatalousrenkaiden-avull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lsinki.fi/fi/ruralia-instituutti/opetus/maan-kasvukunto" TargetMode="External"/><Relationship Id="rId2" Type="http://schemas.openxmlformats.org/officeDocument/2006/relationships/hyperlink" Target="https://www.helsinki.fi/fi/ruralia-instituutti/koulutus/maan-kasvukunto/laskurit-maan-tiivistymisriskien-maarittamiseen" TargetMode="External"/><Relationship Id="rId1" Type="http://schemas.openxmlformats.org/officeDocument/2006/relationships/hyperlink" Target="https://www.helsinki.fi/fi/ruralia-instituutti/koulutus/maan-kasvukunto/raportti-miten-valtan-maan-tiivistymisen-maatalousrenkaiden-avulla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lsinki.fi/fi/ruralia-instituutti/opetus/maan-kasvukunto" TargetMode="External"/><Relationship Id="rId2" Type="http://schemas.openxmlformats.org/officeDocument/2006/relationships/hyperlink" Target="https://www.helsinki.fi/fi/ruralia-instituutti/koulutus/maan-kasvukunto/laskurit-maan-tiivistymisriskien-maarittamiseen" TargetMode="External"/><Relationship Id="rId1" Type="http://schemas.openxmlformats.org/officeDocument/2006/relationships/hyperlink" Target="https://www.helsinki.fi/fi/ruralia-instituutti/koulutus/maan-kasvukunto/raportti-miten-valtan-maan-tiivistymisen-maatalousrenkaiden-avulla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lsinki.fi/fi/ruralia-instituutti/opetus/maan-kasvukunto" TargetMode="External"/><Relationship Id="rId2" Type="http://schemas.openxmlformats.org/officeDocument/2006/relationships/hyperlink" Target="https://www.helsinki.fi/fi/ruralia-instituutti/koulutus/maan-kasvukunto/laskurit-maan-tiivistymisriskien-maarittamiseen" TargetMode="External"/><Relationship Id="rId1" Type="http://schemas.openxmlformats.org/officeDocument/2006/relationships/hyperlink" Target="https://www.helsinki.fi/fi/ruralia-instituutti/koulutus/maan-kasvukunto/raportti-miten-valtan-maan-tiivistymisen-maatalousrenkaiden-avulla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08051-5865-4CD0-B341-E2FFADA1F6F9}">
  <sheetPr>
    <pageSetUpPr fitToPage="1"/>
  </sheetPr>
  <dimension ref="A1:AF88"/>
  <sheetViews>
    <sheetView tabSelected="1" zoomScaleNormal="100" workbookViewId="0">
      <selection activeCell="A26" sqref="A26"/>
    </sheetView>
  </sheetViews>
  <sheetFormatPr defaultRowHeight="15" x14ac:dyDescent="0.25"/>
  <cols>
    <col min="1" max="1" width="17.140625" customWidth="1"/>
    <col min="2" max="2" width="9.5703125" customWidth="1"/>
    <col min="3" max="3" width="6.140625" customWidth="1"/>
    <col min="4" max="4" width="8" customWidth="1"/>
    <col min="5" max="5" width="9.42578125" customWidth="1"/>
    <col min="6" max="7" width="10.42578125" customWidth="1"/>
    <col min="8" max="8" width="8.85546875" customWidth="1"/>
    <col min="9" max="9" width="13.140625" customWidth="1"/>
    <col min="10" max="10" width="10" customWidth="1"/>
    <col min="11" max="11" width="10.140625" customWidth="1"/>
    <col min="12" max="12" width="7.42578125" customWidth="1"/>
    <col min="13" max="13" width="11.28515625" customWidth="1"/>
    <col min="14" max="21" width="9.140625" customWidth="1"/>
    <col min="22" max="22" width="8.5703125" customWidth="1"/>
    <col min="23" max="23" width="8.42578125" customWidth="1"/>
    <col min="24" max="24" width="19.7109375" customWidth="1"/>
    <col min="25" max="26" width="9.140625" customWidth="1"/>
    <col min="27" max="27" width="7.42578125" customWidth="1"/>
    <col min="28" max="29" width="7.5703125" customWidth="1"/>
  </cols>
  <sheetData>
    <row r="1" spans="1:32" ht="10.5" customHeight="1" x14ac:dyDescent="0.25"/>
    <row r="2" spans="1:32" ht="21" x14ac:dyDescent="0.35">
      <c r="A2" s="17" t="s">
        <v>57</v>
      </c>
      <c r="N2" s="37" t="s">
        <v>58</v>
      </c>
      <c r="O2" s="17" t="s">
        <v>59</v>
      </c>
    </row>
    <row r="3" spans="1:32" x14ac:dyDescent="0.25">
      <c r="A3" s="15" t="s">
        <v>17</v>
      </c>
      <c r="B3" s="29" t="s">
        <v>32</v>
      </c>
      <c r="C3" s="16"/>
      <c r="E3" s="15" t="s">
        <v>19</v>
      </c>
      <c r="F3" s="29" t="s">
        <v>86</v>
      </c>
    </row>
    <row r="4" spans="1:32" x14ac:dyDescent="0.25">
      <c r="A4" s="15" t="s">
        <v>18</v>
      </c>
      <c r="B4" s="30" t="s">
        <v>79</v>
      </c>
      <c r="F4" s="16"/>
    </row>
    <row r="5" spans="1:32" ht="45" x14ac:dyDescent="0.25">
      <c r="A5" s="3" t="s">
        <v>4</v>
      </c>
      <c r="B5" s="3" t="s">
        <v>10</v>
      </c>
      <c r="C5" s="4" t="s">
        <v>5</v>
      </c>
      <c r="D5" s="3" t="s">
        <v>20</v>
      </c>
      <c r="E5" s="4" t="s">
        <v>23</v>
      </c>
      <c r="F5" s="3" t="s">
        <v>8</v>
      </c>
      <c r="G5" s="4" t="s">
        <v>22</v>
      </c>
      <c r="H5" s="3" t="s">
        <v>31</v>
      </c>
      <c r="I5" s="3" t="s">
        <v>9</v>
      </c>
      <c r="J5" s="3" t="s">
        <v>25</v>
      </c>
      <c r="K5" s="3" t="s">
        <v>56</v>
      </c>
      <c r="L5" s="3" t="s">
        <v>26</v>
      </c>
      <c r="M5" s="3"/>
      <c r="AC5" s="4" t="s">
        <v>21</v>
      </c>
    </row>
    <row r="6" spans="1:32" x14ac:dyDescent="0.25">
      <c r="A6" s="5" t="s">
        <v>102</v>
      </c>
      <c r="B6" s="5">
        <v>4400</v>
      </c>
      <c r="C6" s="6" t="s">
        <v>6</v>
      </c>
      <c r="D6" s="7">
        <v>0.6</v>
      </c>
      <c r="E6" s="36">
        <f>D6*B6</f>
        <v>2640</v>
      </c>
      <c r="F6" s="5">
        <v>0</v>
      </c>
      <c r="G6" s="21">
        <f>E6/(2+2*F6)</f>
        <v>1320</v>
      </c>
      <c r="H6" s="5">
        <v>1.5</v>
      </c>
      <c r="I6" s="31" t="s">
        <v>84</v>
      </c>
      <c r="J6" s="25">
        <v>0.92</v>
      </c>
      <c r="K6" s="25">
        <v>4</v>
      </c>
      <c r="L6" s="23">
        <f>J6/K6</f>
        <v>0.23</v>
      </c>
      <c r="M6" s="38"/>
      <c r="AC6" s="8">
        <f t="shared" ref="AC6:AC13" si="0">H6*100</f>
        <v>150</v>
      </c>
      <c r="AD6" s="31"/>
    </row>
    <row r="7" spans="1:32" x14ac:dyDescent="0.25">
      <c r="A7" s="5"/>
      <c r="B7" s="5"/>
      <c r="C7" s="6" t="s">
        <v>7</v>
      </c>
      <c r="D7" s="7">
        <f>1-D6</f>
        <v>0.4</v>
      </c>
      <c r="E7" s="36">
        <f>D7*B6</f>
        <v>1760</v>
      </c>
      <c r="F7" s="5">
        <v>0</v>
      </c>
      <c r="G7" s="21">
        <f t="shared" ref="G7:G13" si="1">E7/(2+2*F7)</f>
        <v>880</v>
      </c>
      <c r="H7" s="5">
        <v>1</v>
      </c>
      <c r="I7" s="31" t="s">
        <v>85</v>
      </c>
      <c r="J7" s="25">
        <v>0.75</v>
      </c>
      <c r="K7" s="25">
        <v>2</v>
      </c>
      <c r="L7" s="23">
        <f t="shared" ref="L7:L13" si="2">J7/K7</f>
        <v>0.375</v>
      </c>
      <c r="M7" s="38"/>
      <c r="AC7" s="8">
        <f t="shared" si="0"/>
        <v>100</v>
      </c>
      <c r="AD7" s="18"/>
    </row>
    <row r="8" spans="1:32" x14ac:dyDescent="0.25">
      <c r="A8" s="9" t="s">
        <v>80</v>
      </c>
      <c r="B8" s="9">
        <v>6300</v>
      </c>
      <c r="C8" s="6" t="s">
        <v>6</v>
      </c>
      <c r="D8" s="10">
        <v>0.8</v>
      </c>
      <c r="E8" s="6">
        <f>D8*B8</f>
        <v>5040</v>
      </c>
      <c r="F8" s="9">
        <v>0</v>
      </c>
      <c r="G8" s="21">
        <f t="shared" si="1"/>
        <v>2520</v>
      </c>
      <c r="H8" s="9">
        <v>1.6</v>
      </c>
      <c r="I8" s="31" t="s">
        <v>84</v>
      </c>
      <c r="J8" s="27">
        <v>0.92</v>
      </c>
      <c r="K8" s="27">
        <v>2.8</v>
      </c>
      <c r="L8" s="23">
        <f t="shared" si="2"/>
        <v>0.32857142857142863</v>
      </c>
      <c r="M8" s="38"/>
      <c r="AC8" s="8">
        <f t="shared" si="0"/>
        <v>160</v>
      </c>
      <c r="AD8" s="18"/>
    </row>
    <row r="9" spans="1:32" x14ac:dyDescent="0.25">
      <c r="A9" s="9" t="s">
        <v>50</v>
      </c>
      <c r="B9" s="9"/>
      <c r="C9" s="6" t="s">
        <v>7</v>
      </c>
      <c r="D9" s="10">
        <f>1-D8</f>
        <v>0.19999999999999996</v>
      </c>
      <c r="E9" s="6">
        <f>D9*B8</f>
        <v>1259.9999999999998</v>
      </c>
      <c r="F9" s="9">
        <v>0</v>
      </c>
      <c r="G9" s="21">
        <f t="shared" si="1"/>
        <v>629.99999999999989</v>
      </c>
      <c r="H9" s="9">
        <v>1.2</v>
      </c>
      <c r="I9" s="31" t="s">
        <v>85</v>
      </c>
      <c r="J9" s="27">
        <v>0.75</v>
      </c>
      <c r="K9" s="27">
        <v>3.5</v>
      </c>
      <c r="L9" s="23">
        <f t="shared" si="2"/>
        <v>0.21428571428571427</v>
      </c>
      <c r="M9" s="38"/>
      <c r="AC9" s="8">
        <f t="shared" si="0"/>
        <v>120</v>
      </c>
    </row>
    <row r="10" spans="1:32" x14ac:dyDescent="0.25">
      <c r="A10" s="11" t="s">
        <v>51</v>
      </c>
      <c r="B10" s="11">
        <v>6900</v>
      </c>
      <c r="C10" s="6" t="s">
        <v>6</v>
      </c>
      <c r="D10" s="12">
        <v>0.75</v>
      </c>
      <c r="E10" s="6">
        <f>D10*B10</f>
        <v>5175</v>
      </c>
      <c r="F10" s="11">
        <v>1</v>
      </c>
      <c r="G10" s="21">
        <f t="shared" si="1"/>
        <v>1293.75</v>
      </c>
      <c r="H10" s="11">
        <v>0.5</v>
      </c>
      <c r="I10" s="31" t="s">
        <v>84</v>
      </c>
      <c r="J10" s="28">
        <v>0.92</v>
      </c>
      <c r="K10" s="28">
        <v>5.4</v>
      </c>
      <c r="L10" s="23">
        <f t="shared" si="2"/>
        <v>0.17037037037037037</v>
      </c>
      <c r="M10" s="38"/>
      <c r="AC10" s="8">
        <f t="shared" si="0"/>
        <v>50</v>
      </c>
    </row>
    <row r="11" spans="1:32" x14ac:dyDescent="0.25">
      <c r="A11" s="11" t="s">
        <v>87</v>
      </c>
      <c r="B11" s="11"/>
      <c r="C11" s="6" t="s">
        <v>7</v>
      </c>
      <c r="D11" s="12">
        <f>1-D10</f>
        <v>0.25</v>
      </c>
      <c r="E11" s="20">
        <f>D11*B10</f>
        <v>1725</v>
      </c>
      <c r="F11" s="11">
        <v>1</v>
      </c>
      <c r="G11" s="21">
        <f t="shared" si="1"/>
        <v>431.25</v>
      </c>
      <c r="H11" s="11">
        <v>0.5</v>
      </c>
      <c r="I11" s="31" t="s">
        <v>85</v>
      </c>
      <c r="J11" s="28">
        <v>0.75</v>
      </c>
      <c r="K11" s="28">
        <v>5.4</v>
      </c>
      <c r="L11" s="23">
        <f t="shared" si="2"/>
        <v>0.13888888888888887</v>
      </c>
      <c r="M11" s="38"/>
      <c r="AC11" s="8">
        <f t="shared" si="0"/>
        <v>50</v>
      </c>
    </row>
    <row r="12" spans="1:32" x14ac:dyDescent="0.25">
      <c r="A12" s="13" t="s">
        <v>62</v>
      </c>
      <c r="B12" s="13">
        <v>8600</v>
      </c>
      <c r="C12" s="6" t="s">
        <v>6</v>
      </c>
      <c r="D12" s="14">
        <v>0.2</v>
      </c>
      <c r="E12" s="19">
        <f>D12*B12</f>
        <v>1720</v>
      </c>
      <c r="F12" s="13">
        <v>0</v>
      </c>
      <c r="G12" s="21">
        <f t="shared" si="1"/>
        <v>860</v>
      </c>
      <c r="H12" s="13">
        <v>1.4</v>
      </c>
      <c r="I12" s="31" t="s">
        <v>83</v>
      </c>
      <c r="J12" s="26">
        <v>0.74</v>
      </c>
      <c r="K12" s="26">
        <v>3.6</v>
      </c>
      <c r="L12" s="23">
        <f t="shared" si="2"/>
        <v>0.20555555555555555</v>
      </c>
      <c r="M12" s="38"/>
      <c r="AC12" s="8">
        <f t="shared" si="0"/>
        <v>140</v>
      </c>
      <c r="AD12" s="18"/>
    </row>
    <row r="13" spans="1:32" x14ac:dyDescent="0.25">
      <c r="A13" s="13" t="s">
        <v>81</v>
      </c>
      <c r="B13" s="13"/>
      <c r="C13" s="6" t="s">
        <v>7</v>
      </c>
      <c r="D13" s="14">
        <f>1-D12</f>
        <v>0.8</v>
      </c>
      <c r="E13" s="6">
        <f>D13*B12</f>
        <v>6880</v>
      </c>
      <c r="F13" s="13">
        <v>0</v>
      </c>
      <c r="G13" s="21">
        <f t="shared" si="1"/>
        <v>3440</v>
      </c>
      <c r="H13" s="13">
        <v>1</v>
      </c>
      <c r="I13" s="31" t="s">
        <v>82</v>
      </c>
      <c r="J13" s="26">
        <v>1.1000000000000001</v>
      </c>
      <c r="K13" s="26">
        <v>3.6</v>
      </c>
      <c r="L13" s="23">
        <f t="shared" si="2"/>
        <v>0.30555555555555558</v>
      </c>
      <c r="M13" s="38"/>
      <c r="AC13" s="8">
        <f t="shared" si="0"/>
        <v>100</v>
      </c>
      <c r="AD13" s="31"/>
    </row>
    <row r="14" spans="1:32" x14ac:dyDescent="0.25">
      <c r="A14" s="15" t="s">
        <v>24</v>
      </c>
    </row>
    <row r="15" spans="1:32" x14ac:dyDescent="0.25">
      <c r="A15" s="24" t="s">
        <v>105</v>
      </c>
      <c r="AD15" t="s">
        <v>27</v>
      </c>
    </row>
    <row r="16" spans="1:32" x14ac:dyDescent="0.25">
      <c r="A16" s="24" t="s">
        <v>88</v>
      </c>
      <c r="AD16" t="s">
        <v>28</v>
      </c>
      <c r="AE16" t="s">
        <v>29</v>
      </c>
      <c r="AF16" t="s">
        <v>30</v>
      </c>
    </row>
    <row r="17" spans="1:32" x14ac:dyDescent="0.25">
      <c r="A17" s="24" t="s">
        <v>90</v>
      </c>
      <c r="AD17">
        <v>0</v>
      </c>
      <c r="AE17">
        <v>400</v>
      </c>
      <c r="AF17">
        <v>4</v>
      </c>
    </row>
    <row r="18" spans="1:32" x14ac:dyDescent="0.25">
      <c r="A18" s="24" t="s">
        <v>89</v>
      </c>
    </row>
    <row r="19" spans="1:32" x14ac:dyDescent="0.25">
      <c r="A19" s="24" t="s">
        <v>91</v>
      </c>
    </row>
    <row r="21" spans="1:32" x14ac:dyDescent="0.25">
      <c r="A21" s="24" t="s">
        <v>114</v>
      </c>
    </row>
    <row r="22" spans="1:32" x14ac:dyDescent="0.25">
      <c r="A22" s="24" t="s">
        <v>115</v>
      </c>
    </row>
    <row r="23" spans="1:32" ht="15" customHeight="1" x14ac:dyDescent="0.3">
      <c r="A23" s="24" t="s">
        <v>116</v>
      </c>
      <c r="V23" s="40"/>
      <c r="W23" s="22" t="s">
        <v>63</v>
      </c>
    </row>
    <row r="24" spans="1:32" ht="15" customHeight="1" x14ac:dyDescent="0.3">
      <c r="A24" s="2"/>
      <c r="V24" s="41"/>
      <c r="W24" s="22" t="s">
        <v>64</v>
      </c>
    </row>
    <row r="25" spans="1:32" ht="15" customHeight="1" x14ac:dyDescent="0.3">
      <c r="A25" s="24" t="s">
        <v>117</v>
      </c>
      <c r="V25" s="42"/>
      <c r="W25" s="22" t="s">
        <v>65</v>
      </c>
    </row>
    <row r="26" spans="1:32" ht="15" customHeight="1" x14ac:dyDescent="0.3">
      <c r="V26" s="43"/>
      <c r="W26" s="22" t="s">
        <v>66</v>
      </c>
    </row>
    <row r="27" spans="1:32" ht="18.75" x14ac:dyDescent="0.3">
      <c r="W27" s="22"/>
    </row>
    <row r="29" spans="1:32" x14ac:dyDescent="0.25">
      <c r="X29" s="15" t="s">
        <v>74</v>
      </c>
    </row>
    <row r="30" spans="1:32" x14ac:dyDescent="0.25">
      <c r="X30" s="58" t="s">
        <v>73</v>
      </c>
      <c r="Y30" s="58">
        <v>15</v>
      </c>
      <c r="Z30" s="58">
        <v>22</v>
      </c>
      <c r="AA30" s="58">
        <v>35</v>
      </c>
    </row>
    <row r="31" spans="1:32" x14ac:dyDescent="0.25">
      <c r="A31" s="1"/>
      <c r="X31" s="39" t="s">
        <v>67</v>
      </c>
      <c r="Y31" s="39">
        <v>68</v>
      </c>
      <c r="Z31" s="39">
        <v>65</v>
      </c>
      <c r="AA31" s="39">
        <v>71</v>
      </c>
      <c r="AB31" t="s">
        <v>98</v>
      </c>
    </row>
    <row r="32" spans="1:32" x14ac:dyDescent="0.25">
      <c r="A32" s="1"/>
      <c r="X32" s="39" t="s">
        <v>68</v>
      </c>
      <c r="Y32" s="39">
        <v>155</v>
      </c>
      <c r="Z32" s="39">
        <v>146</v>
      </c>
      <c r="AA32" s="39">
        <v>170</v>
      </c>
      <c r="AB32" t="s">
        <v>99</v>
      </c>
    </row>
    <row r="33" spans="1:28" x14ac:dyDescent="0.25">
      <c r="A33" s="1"/>
      <c r="X33" s="39" t="s">
        <v>69</v>
      </c>
      <c r="Y33" s="52">
        <v>59.324999999999996</v>
      </c>
      <c r="Z33" s="52">
        <v>43.2</v>
      </c>
      <c r="AA33" s="52">
        <v>39.299999999999997</v>
      </c>
      <c r="AB33" t="s">
        <v>95</v>
      </c>
    </row>
    <row r="34" spans="1:28" x14ac:dyDescent="0.25">
      <c r="A34" s="1"/>
      <c r="X34" s="39" t="s">
        <v>70</v>
      </c>
      <c r="Y34" s="44">
        <v>98.875</v>
      </c>
      <c r="Z34" s="44">
        <v>72</v>
      </c>
      <c r="AA34" s="44">
        <v>65.5</v>
      </c>
      <c r="AB34" t="s">
        <v>97</v>
      </c>
    </row>
    <row r="35" spans="1:28" x14ac:dyDescent="0.25">
      <c r="A35" s="1"/>
      <c r="X35" s="39" t="s">
        <v>71</v>
      </c>
      <c r="Y35" s="53">
        <v>129.75</v>
      </c>
      <c r="Z35" s="53">
        <v>99.75</v>
      </c>
      <c r="AA35" s="53">
        <v>90.75</v>
      </c>
      <c r="AB35" t="s">
        <v>96</v>
      </c>
    </row>
    <row r="36" spans="1:28" ht="15.75" x14ac:dyDescent="0.25">
      <c r="A36" s="60"/>
      <c r="X36" s="39" t="s">
        <v>72</v>
      </c>
      <c r="Y36" s="54">
        <v>216.25</v>
      </c>
      <c r="Z36" s="54">
        <v>166.25</v>
      </c>
      <c r="AA36" s="54">
        <v>151.25</v>
      </c>
      <c r="AB36" t="s">
        <v>97</v>
      </c>
    </row>
    <row r="37" spans="1:28" x14ac:dyDescent="0.25">
      <c r="A37" s="1"/>
    </row>
    <row r="38" spans="1:28" x14ac:dyDescent="0.25">
      <c r="A38" s="1"/>
    </row>
    <row r="39" spans="1:28" x14ac:dyDescent="0.25">
      <c r="A39" s="1"/>
    </row>
    <row r="40" spans="1:28" x14ac:dyDescent="0.25">
      <c r="A40" s="1"/>
    </row>
    <row r="41" spans="1:28" ht="15.75" x14ac:dyDescent="0.25">
      <c r="A41" s="35" t="s">
        <v>16</v>
      </c>
    </row>
    <row r="42" spans="1:28" ht="15.75" x14ac:dyDescent="0.25">
      <c r="A42" s="34" t="s">
        <v>103</v>
      </c>
    </row>
    <row r="43" spans="1:28" ht="15.75" x14ac:dyDescent="0.25">
      <c r="A43" s="34" t="s">
        <v>92</v>
      </c>
    </row>
    <row r="44" spans="1:28" ht="15.75" x14ac:dyDescent="0.25">
      <c r="A44" s="61" t="s">
        <v>100</v>
      </c>
    </row>
    <row r="45" spans="1:28" ht="15.75" x14ac:dyDescent="0.25">
      <c r="A45" s="32" t="s">
        <v>35</v>
      </c>
    </row>
    <row r="46" spans="1:28" ht="15.75" x14ac:dyDescent="0.25">
      <c r="A46" s="33" t="s">
        <v>104</v>
      </c>
    </row>
    <row r="47" spans="1:28" ht="15.75" x14ac:dyDescent="0.25">
      <c r="A47" s="32" t="s">
        <v>106</v>
      </c>
    </row>
    <row r="48" spans="1:28" ht="15.75" x14ac:dyDescent="0.25">
      <c r="A48" s="32" t="s">
        <v>107</v>
      </c>
    </row>
    <row r="49" spans="1:1" ht="15.75" x14ac:dyDescent="0.25">
      <c r="A49" s="33" t="s">
        <v>108</v>
      </c>
    </row>
    <row r="50" spans="1:1" ht="15.75" x14ac:dyDescent="0.25">
      <c r="A50" s="32" t="s">
        <v>36</v>
      </c>
    </row>
    <row r="51" spans="1:1" ht="15.75" x14ac:dyDescent="0.25">
      <c r="A51" s="33" t="s">
        <v>101</v>
      </c>
    </row>
    <row r="52" spans="1:1" ht="15.75" x14ac:dyDescent="0.25">
      <c r="A52" s="33" t="s">
        <v>42</v>
      </c>
    </row>
    <row r="53" spans="1:1" ht="15.75" x14ac:dyDescent="0.25">
      <c r="A53" s="32" t="s">
        <v>109</v>
      </c>
    </row>
    <row r="54" spans="1:1" ht="15.75" x14ac:dyDescent="0.25">
      <c r="A54" s="33" t="s">
        <v>110</v>
      </c>
    </row>
    <row r="55" spans="1:1" ht="15.75" x14ac:dyDescent="0.25">
      <c r="A55" s="32" t="s">
        <v>37</v>
      </c>
    </row>
    <row r="56" spans="1:1" ht="15.75" x14ac:dyDescent="0.25">
      <c r="A56" s="33" t="s">
        <v>111</v>
      </c>
    </row>
    <row r="57" spans="1:1" ht="15.75" x14ac:dyDescent="0.25">
      <c r="A57" s="32" t="s">
        <v>38</v>
      </c>
    </row>
    <row r="58" spans="1:1" ht="15.75" x14ac:dyDescent="0.25">
      <c r="A58" s="33" t="s">
        <v>53</v>
      </c>
    </row>
    <row r="59" spans="1:1" ht="15.75" x14ac:dyDescent="0.25">
      <c r="A59" s="32" t="s">
        <v>39</v>
      </c>
    </row>
    <row r="60" spans="1:1" ht="15.75" x14ac:dyDescent="0.25">
      <c r="A60" s="32" t="s">
        <v>40</v>
      </c>
    </row>
    <row r="61" spans="1:1" ht="15.75" x14ac:dyDescent="0.25">
      <c r="A61" s="32" t="s">
        <v>41</v>
      </c>
    </row>
    <row r="62" spans="1:1" ht="15.75" x14ac:dyDescent="0.25">
      <c r="A62" s="33" t="s">
        <v>93</v>
      </c>
    </row>
    <row r="63" spans="1:1" ht="15.75" x14ac:dyDescent="0.25">
      <c r="A63" s="33" t="s">
        <v>46</v>
      </c>
    </row>
    <row r="64" spans="1:1" ht="15.75" x14ac:dyDescent="0.25">
      <c r="A64" s="33" t="s">
        <v>43</v>
      </c>
    </row>
    <row r="65" spans="1:1" ht="15.75" x14ac:dyDescent="0.25">
      <c r="A65" s="34" t="s">
        <v>94</v>
      </c>
    </row>
    <row r="66" spans="1:1" ht="15.75" x14ac:dyDescent="0.25">
      <c r="A66" s="33" t="s">
        <v>44</v>
      </c>
    </row>
    <row r="67" spans="1:1" ht="15.75" x14ac:dyDescent="0.25">
      <c r="A67" s="33" t="s">
        <v>45</v>
      </c>
    </row>
    <row r="68" spans="1:1" ht="15.75" x14ac:dyDescent="0.25">
      <c r="A68" s="33" t="s">
        <v>112</v>
      </c>
    </row>
    <row r="70" spans="1:1" x14ac:dyDescent="0.25">
      <c r="A70" s="1" t="s">
        <v>0</v>
      </c>
    </row>
    <row r="71" spans="1:1" x14ac:dyDescent="0.25">
      <c r="A71" t="s">
        <v>33</v>
      </c>
    </row>
    <row r="72" spans="1:1" x14ac:dyDescent="0.25">
      <c r="A72" t="s">
        <v>11</v>
      </c>
    </row>
    <row r="73" spans="1:1" x14ac:dyDescent="0.25">
      <c r="A73" t="s">
        <v>12</v>
      </c>
    </row>
    <row r="74" spans="1:1" x14ac:dyDescent="0.25">
      <c r="A74" t="s">
        <v>13</v>
      </c>
    </row>
    <row r="75" spans="1:1" x14ac:dyDescent="0.25">
      <c r="A75" t="s">
        <v>14</v>
      </c>
    </row>
    <row r="76" spans="1:1" x14ac:dyDescent="0.25">
      <c r="A76" s="2" t="s">
        <v>1</v>
      </c>
    </row>
    <row r="77" spans="1:1" x14ac:dyDescent="0.25">
      <c r="A77" s="2"/>
    </row>
    <row r="78" spans="1:1" x14ac:dyDescent="0.25">
      <c r="A78" t="s">
        <v>55</v>
      </c>
    </row>
    <row r="79" spans="1:1" x14ac:dyDescent="0.25">
      <c r="A79" t="s">
        <v>34</v>
      </c>
    </row>
    <row r="80" spans="1:1" x14ac:dyDescent="0.25">
      <c r="A80" s="2" t="s">
        <v>49</v>
      </c>
    </row>
    <row r="81" spans="1:2" x14ac:dyDescent="0.25">
      <c r="A81" t="s">
        <v>47</v>
      </c>
    </row>
    <row r="82" spans="1:2" x14ac:dyDescent="0.25">
      <c r="A82" s="2" t="s">
        <v>48</v>
      </c>
    </row>
    <row r="84" spans="1:2" x14ac:dyDescent="0.25">
      <c r="B84" t="s">
        <v>54</v>
      </c>
    </row>
    <row r="85" spans="1:2" x14ac:dyDescent="0.25">
      <c r="B85" t="s">
        <v>15</v>
      </c>
    </row>
    <row r="86" spans="1:2" x14ac:dyDescent="0.25">
      <c r="B86" s="2" t="s">
        <v>2</v>
      </c>
    </row>
    <row r="87" spans="1:2" x14ac:dyDescent="0.25">
      <c r="B87" s="2" t="s">
        <v>3</v>
      </c>
    </row>
    <row r="88" spans="1:2" x14ac:dyDescent="0.25">
      <c r="B88" s="2" t="s">
        <v>113</v>
      </c>
    </row>
  </sheetData>
  <sheetProtection selectLockedCells="1"/>
  <dataValidations count="1">
    <dataValidation type="whole" allowBlank="1" showErrorMessage="1" errorTitle="Käytä vain 1 tai 0 lukuja" error="Valitse 1, jos paripyörät ja 0 jos ei paripyöriä." sqref="F6:F13" xr:uid="{6202F68D-D88F-41C2-816C-45664CDA63F3}">
      <formula1>0</formula1>
      <formula2>1</formula2>
    </dataValidation>
  </dataValidations>
  <hyperlinks>
    <hyperlink ref="A80" r:id="rId1" xr:uid="{D4B5E999-89E5-4667-AA3C-8D57B5102DDB}"/>
    <hyperlink ref="A82" r:id="rId2" xr:uid="{F7B0BC96-7C10-45A7-87ED-3F202EAD6C33}"/>
    <hyperlink ref="B88" r:id="rId3" xr:uid="{53098427-A00A-43F8-9C58-B560F4572566}"/>
  </hyperlinks>
  <pageMargins left="0.25" right="0.25" top="0.75" bottom="0.75" header="0.3" footer="0.3"/>
  <pageSetup orientation="portrait" horizontalDpi="360" verticalDpi="36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F51EC-17C6-464E-9001-9C6669A01346}">
  <sheetPr>
    <pageSetUpPr fitToPage="1"/>
  </sheetPr>
  <dimension ref="A1:AF88"/>
  <sheetViews>
    <sheetView topLeftCell="A3" zoomScale="90" zoomScaleNormal="90" workbookViewId="0">
      <selection activeCell="AB31" sqref="AB31:AB37"/>
    </sheetView>
  </sheetViews>
  <sheetFormatPr defaultRowHeight="15" x14ac:dyDescent="0.25"/>
  <cols>
    <col min="1" max="1" width="17.140625" customWidth="1"/>
    <col min="2" max="2" width="9.5703125" customWidth="1"/>
    <col min="3" max="3" width="6.140625" customWidth="1"/>
    <col min="4" max="4" width="8" customWidth="1"/>
    <col min="5" max="5" width="10.140625" customWidth="1"/>
    <col min="6" max="7" width="10.42578125" customWidth="1"/>
    <col min="8" max="9" width="8.85546875" customWidth="1"/>
    <col min="10" max="10" width="10" customWidth="1"/>
    <col min="11" max="11" width="10.140625" customWidth="1"/>
    <col min="12" max="12" width="7.42578125" customWidth="1"/>
    <col min="13" max="13" width="11.28515625" customWidth="1"/>
    <col min="14" max="21" width="9.140625" customWidth="1"/>
    <col min="22" max="22" width="8.5703125" customWidth="1"/>
    <col min="23" max="23" width="8.42578125" customWidth="1"/>
    <col min="24" max="24" width="20.140625" customWidth="1"/>
    <col min="25" max="26" width="9.140625" customWidth="1"/>
    <col min="27" max="27" width="7.42578125" customWidth="1"/>
    <col min="28" max="29" width="7.5703125" customWidth="1"/>
  </cols>
  <sheetData>
    <row r="1" spans="1:32" ht="10.5" customHeight="1" x14ac:dyDescent="0.25"/>
    <row r="2" spans="1:32" ht="21" x14ac:dyDescent="0.35">
      <c r="A2" s="17" t="s">
        <v>57</v>
      </c>
      <c r="N2" s="37" t="s">
        <v>58</v>
      </c>
      <c r="O2" s="17" t="s">
        <v>60</v>
      </c>
    </row>
    <row r="3" spans="1:32" x14ac:dyDescent="0.25">
      <c r="A3" s="15" t="s">
        <v>17</v>
      </c>
      <c r="B3" s="29" t="s">
        <v>32</v>
      </c>
      <c r="C3" s="16"/>
      <c r="E3" s="15" t="s">
        <v>19</v>
      </c>
      <c r="F3" s="29" t="s">
        <v>86</v>
      </c>
    </row>
    <row r="4" spans="1:32" x14ac:dyDescent="0.25">
      <c r="A4" s="15" t="s">
        <v>18</v>
      </c>
      <c r="B4" s="30" t="s">
        <v>79</v>
      </c>
      <c r="F4" s="16"/>
    </row>
    <row r="5" spans="1:32" ht="45" x14ac:dyDescent="0.25">
      <c r="A5" s="3" t="s">
        <v>4</v>
      </c>
      <c r="B5" s="3" t="s">
        <v>10</v>
      </c>
      <c r="C5" s="4" t="s">
        <v>5</v>
      </c>
      <c r="D5" s="3" t="s">
        <v>20</v>
      </c>
      <c r="E5" s="4" t="s">
        <v>23</v>
      </c>
      <c r="F5" s="3" t="s">
        <v>8</v>
      </c>
      <c r="G5" s="4" t="s">
        <v>22</v>
      </c>
      <c r="H5" s="3" t="s">
        <v>31</v>
      </c>
      <c r="I5" s="3" t="s">
        <v>9</v>
      </c>
      <c r="J5" s="3" t="s">
        <v>25</v>
      </c>
      <c r="K5" s="3" t="s">
        <v>56</v>
      </c>
      <c r="L5" s="3" t="s">
        <v>26</v>
      </c>
      <c r="M5" s="3"/>
      <c r="AC5" s="4" t="s">
        <v>21</v>
      </c>
    </row>
    <row r="6" spans="1:32" x14ac:dyDescent="0.25">
      <c r="A6" s="5" t="s">
        <v>102</v>
      </c>
      <c r="B6" s="5">
        <v>4400</v>
      </c>
      <c r="C6" s="6" t="s">
        <v>6</v>
      </c>
      <c r="D6" s="7">
        <v>0.6</v>
      </c>
      <c r="E6" s="36">
        <f>D6*B6</f>
        <v>2640</v>
      </c>
      <c r="F6" s="5">
        <v>0</v>
      </c>
      <c r="G6" s="21">
        <f>E6/(2+2*F6)</f>
        <v>1320</v>
      </c>
      <c r="H6" s="5">
        <v>1.5</v>
      </c>
      <c r="I6" s="31" t="s">
        <v>84</v>
      </c>
      <c r="J6" s="25">
        <v>0.92</v>
      </c>
      <c r="K6" s="25">
        <v>4</v>
      </c>
      <c r="L6" s="23">
        <f>J6/K6</f>
        <v>0.23</v>
      </c>
      <c r="M6" s="38"/>
      <c r="AC6" s="8">
        <f t="shared" ref="AC6:AC13" si="0">H6*100</f>
        <v>150</v>
      </c>
      <c r="AD6" s="31"/>
    </row>
    <row r="7" spans="1:32" x14ac:dyDescent="0.25">
      <c r="A7" s="5"/>
      <c r="B7" s="5"/>
      <c r="C7" s="6" t="s">
        <v>7</v>
      </c>
      <c r="D7" s="7">
        <f>1-D6</f>
        <v>0.4</v>
      </c>
      <c r="E7" s="36">
        <f>D7*B6</f>
        <v>1760</v>
      </c>
      <c r="F7" s="5">
        <v>0</v>
      </c>
      <c r="G7" s="21">
        <f t="shared" ref="G7:G13" si="1">E7/(2+2*F7)</f>
        <v>880</v>
      </c>
      <c r="H7" s="5">
        <v>1</v>
      </c>
      <c r="I7" s="31" t="s">
        <v>85</v>
      </c>
      <c r="J7" s="25">
        <v>0.75</v>
      </c>
      <c r="K7" s="25">
        <v>4</v>
      </c>
      <c r="L7" s="23">
        <f t="shared" ref="L7:L13" si="2">J7/K7</f>
        <v>0.1875</v>
      </c>
      <c r="M7" s="38"/>
      <c r="AC7" s="8">
        <f t="shared" si="0"/>
        <v>100</v>
      </c>
      <c r="AD7" s="18"/>
    </row>
    <row r="8" spans="1:32" x14ac:dyDescent="0.25">
      <c r="A8" s="9" t="s">
        <v>80</v>
      </c>
      <c r="B8" s="9">
        <v>6300</v>
      </c>
      <c r="C8" s="6" t="s">
        <v>6</v>
      </c>
      <c r="D8" s="10">
        <v>0.8</v>
      </c>
      <c r="E8" s="6">
        <f>D8*B8</f>
        <v>5040</v>
      </c>
      <c r="F8" s="9">
        <v>0</v>
      </c>
      <c r="G8" s="21">
        <f t="shared" si="1"/>
        <v>2520</v>
      </c>
      <c r="H8" s="9">
        <v>1.6</v>
      </c>
      <c r="I8" s="31" t="s">
        <v>84</v>
      </c>
      <c r="J8" s="27">
        <v>0.92</v>
      </c>
      <c r="K8" s="27">
        <v>3.5</v>
      </c>
      <c r="L8" s="23">
        <f t="shared" si="2"/>
        <v>0.26285714285714284</v>
      </c>
      <c r="M8" s="38"/>
      <c r="AC8" s="8">
        <f t="shared" si="0"/>
        <v>160</v>
      </c>
      <c r="AD8" s="18"/>
    </row>
    <row r="9" spans="1:32" x14ac:dyDescent="0.25">
      <c r="A9" s="9" t="s">
        <v>50</v>
      </c>
      <c r="B9" s="9"/>
      <c r="C9" s="6" t="s">
        <v>7</v>
      </c>
      <c r="D9" s="10">
        <f>1-D8</f>
        <v>0.19999999999999996</v>
      </c>
      <c r="E9" s="6">
        <f>D9*B8</f>
        <v>1259.9999999999998</v>
      </c>
      <c r="F9" s="9">
        <v>0</v>
      </c>
      <c r="G9" s="21">
        <f t="shared" si="1"/>
        <v>629.99999999999989</v>
      </c>
      <c r="H9" s="9">
        <v>1.2</v>
      </c>
      <c r="I9" s="31" t="s">
        <v>85</v>
      </c>
      <c r="J9" s="27">
        <v>0.75</v>
      </c>
      <c r="K9" s="27">
        <v>3.5</v>
      </c>
      <c r="L9" s="23">
        <f t="shared" si="2"/>
        <v>0.21428571428571427</v>
      </c>
      <c r="M9" s="38"/>
      <c r="AC9" s="8">
        <f t="shared" si="0"/>
        <v>120</v>
      </c>
    </row>
    <row r="10" spans="1:32" x14ac:dyDescent="0.25">
      <c r="A10" s="11" t="s">
        <v>51</v>
      </c>
      <c r="B10" s="11">
        <v>6900</v>
      </c>
      <c r="C10" s="6" t="s">
        <v>6</v>
      </c>
      <c r="D10" s="12">
        <v>0.75</v>
      </c>
      <c r="E10" s="6">
        <f>D10*B10</f>
        <v>5175</v>
      </c>
      <c r="F10" s="11">
        <v>1</v>
      </c>
      <c r="G10" s="21">
        <f t="shared" si="1"/>
        <v>1293.75</v>
      </c>
      <c r="H10" s="11">
        <v>0.5</v>
      </c>
      <c r="I10" s="31" t="s">
        <v>84</v>
      </c>
      <c r="J10" s="28">
        <v>0.92</v>
      </c>
      <c r="K10" s="28">
        <v>5.4</v>
      </c>
      <c r="L10" s="23">
        <f t="shared" si="2"/>
        <v>0.17037037037037037</v>
      </c>
      <c r="M10" s="38"/>
      <c r="AC10" s="8">
        <f t="shared" si="0"/>
        <v>50</v>
      </c>
    </row>
    <row r="11" spans="1:32" x14ac:dyDescent="0.25">
      <c r="A11" s="11" t="s">
        <v>52</v>
      </c>
      <c r="B11" s="11"/>
      <c r="C11" s="6" t="s">
        <v>7</v>
      </c>
      <c r="D11" s="12">
        <f>1-D10</f>
        <v>0.25</v>
      </c>
      <c r="E11" s="20">
        <f>D11*B10</f>
        <v>1725</v>
      </c>
      <c r="F11" s="11">
        <v>1</v>
      </c>
      <c r="G11" s="21">
        <f t="shared" si="1"/>
        <v>431.25</v>
      </c>
      <c r="H11" s="11">
        <v>0.5</v>
      </c>
      <c r="I11" s="31" t="s">
        <v>85</v>
      </c>
      <c r="J11" s="28">
        <v>0.75</v>
      </c>
      <c r="K11" s="28">
        <v>5.4</v>
      </c>
      <c r="L11" s="23">
        <f t="shared" si="2"/>
        <v>0.13888888888888887</v>
      </c>
      <c r="M11" s="38"/>
      <c r="AC11" s="8">
        <f t="shared" si="0"/>
        <v>50</v>
      </c>
    </row>
    <row r="12" spans="1:32" x14ac:dyDescent="0.25">
      <c r="A12" s="13" t="s">
        <v>62</v>
      </c>
      <c r="B12" s="13">
        <v>8600</v>
      </c>
      <c r="C12" s="6" t="s">
        <v>6</v>
      </c>
      <c r="D12" s="14">
        <v>0.2</v>
      </c>
      <c r="E12" s="19">
        <f>D12*B12</f>
        <v>1720</v>
      </c>
      <c r="F12" s="13">
        <v>0</v>
      </c>
      <c r="G12" s="21">
        <f t="shared" si="1"/>
        <v>860</v>
      </c>
      <c r="H12" s="13">
        <v>1.4</v>
      </c>
      <c r="I12" s="31" t="s">
        <v>83</v>
      </c>
      <c r="J12" s="26">
        <v>0.74</v>
      </c>
      <c r="K12" s="26">
        <v>3.6</v>
      </c>
      <c r="L12" s="23">
        <f t="shared" si="2"/>
        <v>0.20555555555555555</v>
      </c>
      <c r="M12" s="38"/>
      <c r="AC12" s="8">
        <f t="shared" si="0"/>
        <v>140</v>
      </c>
      <c r="AD12" s="18"/>
    </row>
    <row r="13" spans="1:32" x14ac:dyDescent="0.25">
      <c r="A13" s="13" t="s">
        <v>81</v>
      </c>
      <c r="B13" s="13"/>
      <c r="C13" s="6" t="s">
        <v>7</v>
      </c>
      <c r="D13" s="14">
        <f>1-D12</f>
        <v>0.8</v>
      </c>
      <c r="E13" s="6">
        <f>D13*B12</f>
        <v>6880</v>
      </c>
      <c r="F13" s="13">
        <v>0</v>
      </c>
      <c r="G13" s="21">
        <f t="shared" si="1"/>
        <v>3440</v>
      </c>
      <c r="H13" s="13">
        <v>1</v>
      </c>
      <c r="I13" s="31" t="s">
        <v>82</v>
      </c>
      <c r="J13" s="26">
        <v>1.1000000000000001</v>
      </c>
      <c r="K13" s="26">
        <v>3.6</v>
      </c>
      <c r="L13" s="23">
        <f t="shared" si="2"/>
        <v>0.30555555555555558</v>
      </c>
      <c r="M13" s="38"/>
      <c r="AC13" s="8">
        <f t="shared" si="0"/>
        <v>100</v>
      </c>
      <c r="AD13" s="31"/>
    </row>
    <row r="14" spans="1:32" x14ac:dyDescent="0.25">
      <c r="A14" s="15" t="s">
        <v>24</v>
      </c>
    </row>
    <row r="15" spans="1:32" x14ac:dyDescent="0.25">
      <c r="A15" s="24"/>
      <c r="AD15" t="s">
        <v>27</v>
      </c>
    </row>
    <row r="16" spans="1:32" x14ac:dyDescent="0.25">
      <c r="A16" s="24"/>
      <c r="AD16" t="s">
        <v>28</v>
      </c>
      <c r="AE16" t="s">
        <v>29</v>
      </c>
      <c r="AF16" t="s">
        <v>30</v>
      </c>
    </row>
    <row r="17" spans="1:32" x14ac:dyDescent="0.25">
      <c r="A17" s="24"/>
      <c r="AD17">
        <v>0</v>
      </c>
      <c r="AE17">
        <v>400</v>
      </c>
      <c r="AF17">
        <v>4</v>
      </c>
    </row>
    <row r="18" spans="1:32" x14ac:dyDescent="0.25">
      <c r="A18" s="24"/>
    </row>
    <row r="22" spans="1:32" x14ac:dyDescent="0.25">
      <c r="A22" s="24"/>
    </row>
    <row r="23" spans="1:32" ht="15" customHeight="1" x14ac:dyDescent="0.3">
      <c r="V23" s="40"/>
      <c r="W23" s="22" t="s">
        <v>63</v>
      </c>
    </row>
    <row r="24" spans="1:32" ht="15" customHeight="1" x14ac:dyDescent="0.3">
      <c r="A24" s="2"/>
      <c r="V24" s="41"/>
      <c r="W24" s="22" t="s">
        <v>64</v>
      </c>
    </row>
    <row r="25" spans="1:32" ht="15" customHeight="1" x14ac:dyDescent="0.3">
      <c r="V25" s="42"/>
      <c r="W25" s="22" t="s">
        <v>75</v>
      </c>
    </row>
    <row r="26" spans="1:32" ht="15" customHeight="1" x14ac:dyDescent="0.3">
      <c r="V26" s="43"/>
      <c r="W26" s="22" t="s">
        <v>76</v>
      </c>
    </row>
    <row r="27" spans="1:32" ht="18.75" x14ac:dyDescent="0.3">
      <c r="W27" s="22"/>
    </row>
    <row r="30" spans="1:32" x14ac:dyDescent="0.25">
      <c r="X30" s="15" t="s">
        <v>74</v>
      </c>
      <c r="Y30" s="15"/>
      <c r="Z30" s="15"/>
      <c r="AA30" s="15"/>
    </row>
    <row r="31" spans="1:32" x14ac:dyDescent="0.25">
      <c r="A31" s="1"/>
      <c r="X31" s="58" t="s">
        <v>73</v>
      </c>
      <c r="Y31" s="58">
        <v>15</v>
      </c>
      <c r="Z31" s="58">
        <v>22</v>
      </c>
      <c r="AA31" s="58">
        <v>35</v>
      </c>
    </row>
    <row r="32" spans="1:32" x14ac:dyDescent="0.25">
      <c r="A32" s="1"/>
      <c r="X32" s="39" t="s">
        <v>67</v>
      </c>
      <c r="Y32" s="45">
        <v>79.099999999999994</v>
      </c>
      <c r="Z32" s="45">
        <v>57.6</v>
      </c>
      <c r="AA32" s="45">
        <v>52.4</v>
      </c>
      <c r="AB32" t="s">
        <v>98</v>
      </c>
    </row>
    <row r="33" spans="1:28" x14ac:dyDescent="0.25">
      <c r="A33" s="1"/>
      <c r="X33" s="39" t="s">
        <v>68</v>
      </c>
      <c r="Y33" s="39">
        <v>173</v>
      </c>
      <c r="Z33" s="39">
        <v>133</v>
      </c>
      <c r="AA33" s="39">
        <v>121</v>
      </c>
      <c r="AB33" t="s">
        <v>99</v>
      </c>
    </row>
    <row r="34" spans="1:28" x14ac:dyDescent="0.25">
      <c r="A34" s="1"/>
      <c r="X34" s="39" t="s">
        <v>69</v>
      </c>
      <c r="Y34" s="52">
        <v>59.324999999999996</v>
      </c>
      <c r="Z34" s="52">
        <v>43.2</v>
      </c>
      <c r="AA34" s="52">
        <v>39.299999999999997</v>
      </c>
      <c r="AB34" t="s">
        <v>95</v>
      </c>
    </row>
    <row r="35" spans="1:28" x14ac:dyDescent="0.25">
      <c r="A35" s="1"/>
      <c r="X35" s="39" t="s">
        <v>70</v>
      </c>
      <c r="Y35" s="44">
        <v>98.875</v>
      </c>
      <c r="Z35" s="44">
        <v>72</v>
      </c>
      <c r="AA35" s="44">
        <v>65.5</v>
      </c>
      <c r="AB35" t="s">
        <v>97</v>
      </c>
    </row>
    <row r="36" spans="1:28" x14ac:dyDescent="0.25">
      <c r="A36" s="1"/>
      <c r="X36" s="39" t="s">
        <v>71</v>
      </c>
      <c r="Y36" s="53">
        <v>129.75</v>
      </c>
      <c r="Z36" s="53">
        <v>99.75</v>
      </c>
      <c r="AA36" s="53">
        <v>90.75</v>
      </c>
      <c r="AB36" t="s">
        <v>96</v>
      </c>
    </row>
    <row r="37" spans="1:28" x14ac:dyDescent="0.25">
      <c r="A37" s="1"/>
      <c r="X37" s="39" t="s">
        <v>72</v>
      </c>
      <c r="Y37" s="54">
        <v>216.25</v>
      </c>
      <c r="Z37" s="54">
        <v>166.25</v>
      </c>
      <c r="AA37" s="54">
        <v>151.25</v>
      </c>
      <c r="AB37" t="s">
        <v>97</v>
      </c>
    </row>
    <row r="38" spans="1:28" x14ac:dyDescent="0.25">
      <c r="A38" s="1"/>
    </row>
    <row r="39" spans="1:28" x14ac:dyDescent="0.25">
      <c r="A39" s="1"/>
    </row>
    <row r="40" spans="1:28" x14ac:dyDescent="0.25">
      <c r="A40" s="1"/>
    </row>
    <row r="41" spans="1:28" ht="15.75" x14ac:dyDescent="0.25">
      <c r="A41" s="35" t="s">
        <v>16</v>
      </c>
    </row>
    <row r="42" spans="1:28" ht="15.75" x14ac:dyDescent="0.25">
      <c r="A42" s="34" t="s">
        <v>103</v>
      </c>
    </row>
    <row r="43" spans="1:28" ht="15.75" x14ac:dyDescent="0.25">
      <c r="A43" s="34" t="s">
        <v>92</v>
      </c>
    </row>
    <row r="44" spans="1:28" ht="15.75" x14ac:dyDescent="0.25">
      <c r="A44" s="61" t="s">
        <v>100</v>
      </c>
    </row>
    <row r="45" spans="1:28" ht="15.75" x14ac:dyDescent="0.25">
      <c r="A45" s="32" t="s">
        <v>35</v>
      </c>
    </row>
    <row r="46" spans="1:28" ht="15.75" x14ac:dyDescent="0.25">
      <c r="A46" s="33" t="s">
        <v>104</v>
      </c>
    </row>
    <row r="47" spans="1:28" ht="15.75" x14ac:dyDescent="0.25">
      <c r="A47" s="32" t="s">
        <v>106</v>
      </c>
    </row>
    <row r="48" spans="1:28" ht="15.75" x14ac:dyDescent="0.25">
      <c r="A48" s="32" t="s">
        <v>107</v>
      </c>
    </row>
    <row r="49" spans="1:1" ht="15.75" x14ac:dyDescent="0.25">
      <c r="A49" s="33" t="s">
        <v>108</v>
      </c>
    </row>
    <row r="50" spans="1:1" ht="15.75" x14ac:dyDescent="0.25">
      <c r="A50" s="32" t="s">
        <v>36</v>
      </c>
    </row>
    <row r="51" spans="1:1" ht="15.75" x14ac:dyDescent="0.25">
      <c r="A51" s="33" t="s">
        <v>101</v>
      </c>
    </row>
    <row r="52" spans="1:1" ht="15.75" x14ac:dyDescent="0.25">
      <c r="A52" s="33" t="s">
        <v>42</v>
      </c>
    </row>
    <row r="53" spans="1:1" ht="15.75" x14ac:dyDescent="0.25">
      <c r="A53" s="32" t="s">
        <v>109</v>
      </c>
    </row>
    <row r="54" spans="1:1" ht="15.75" x14ac:dyDescent="0.25">
      <c r="A54" s="33" t="s">
        <v>110</v>
      </c>
    </row>
    <row r="55" spans="1:1" ht="15.75" x14ac:dyDescent="0.25">
      <c r="A55" s="32" t="s">
        <v>37</v>
      </c>
    </row>
    <row r="56" spans="1:1" ht="15.75" x14ac:dyDescent="0.25">
      <c r="A56" s="33" t="s">
        <v>111</v>
      </c>
    </row>
    <row r="57" spans="1:1" ht="15.75" x14ac:dyDescent="0.25">
      <c r="A57" s="32" t="s">
        <v>38</v>
      </c>
    </row>
    <row r="58" spans="1:1" ht="15.75" x14ac:dyDescent="0.25">
      <c r="A58" s="33" t="s">
        <v>53</v>
      </c>
    </row>
    <row r="59" spans="1:1" ht="15.75" x14ac:dyDescent="0.25">
      <c r="A59" s="32" t="s">
        <v>39</v>
      </c>
    </row>
    <row r="60" spans="1:1" ht="15.75" x14ac:dyDescent="0.25">
      <c r="A60" s="32" t="s">
        <v>40</v>
      </c>
    </row>
    <row r="61" spans="1:1" ht="15.75" x14ac:dyDescent="0.25">
      <c r="A61" s="32" t="s">
        <v>41</v>
      </c>
    </row>
    <row r="62" spans="1:1" ht="15.75" x14ac:dyDescent="0.25">
      <c r="A62" s="33" t="s">
        <v>93</v>
      </c>
    </row>
    <row r="63" spans="1:1" ht="15.75" x14ac:dyDescent="0.25">
      <c r="A63" s="33" t="s">
        <v>46</v>
      </c>
    </row>
    <row r="64" spans="1:1" ht="15.75" x14ac:dyDescent="0.25">
      <c r="A64" s="33" t="s">
        <v>43</v>
      </c>
    </row>
    <row r="65" spans="1:1" ht="15.75" x14ac:dyDescent="0.25">
      <c r="A65" s="34" t="s">
        <v>94</v>
      </c>
    </row>
    <row r="66" spans="1:1" ht="15.75" x14ac:dyDescent="0.25">
      <c r="A66" s="33" t="s">
        <v>44</v>
      </c>
    </row>
    <row r="67" spans="1:1" ht="15.75" x14ac:dyDescent="0.25">
      <c r="A67" s="33" t="s">
        <v>45</v>
      </c>
    </row>
    <row r="68" spans="1:1" ht="15.75" x14ac:dyDescent="0.25">
      <c r="A68" s="33" t="s">
        <v>112</v>
      </c>
    </row>
    <row r="70" spans="1:1" x14ac:dyDescent="0.25">
      <c r="A70" s="1" t="s">
        <v>0</v>
      </c>
    </row>
    <row r="71" spans="1:1" x14ac:dyDescent="0.25">
      <c r="A71" t="s">
        <v>33</v>
      </c>
    </row>
    <row r="72" spans="1:1" x14ac:dyDescent="0.25">
      <c r="A72" t="s">
        <v>11</v>
      </c>
    </row>
    <row r="73" spans="1:1" x14ac:dyDescent="0.25">
      <c r="A73" t="s">
        <v>12</v>
      </c>
    </row>
    <row r="74" spans="1:1" x14ac:dyDescent="0.25">
      <c r="A74" t="s">
        <v>13</v>
      </c>
    </row>
    <row r="75" spans="1:1" x14ac:dyDescent="0.25">
      <c r="A75" t="s">
        <v>14</v>
      </c>
    </row>
    <row r="76" spans="1:1" x14ac:dyDescent="0.25">
      <c r="A76" s="2" t="s">
        <v>1</v>
      </c>
    </row>
    <row r="77" spans="1:1" x14ac:dyDescent="0.25">
      <c r="A77" s="2"/>
    </row>
    <row r="78" spans="1:1" x14ac:dyDescent="0.25">
      <c r="A78" t="s">
        <v>55</v>
      </c>
    </row>
    <row r="79" spans="1:1" x14ac:dyDescent="0.25">
      <c r="A79" t="s">
        <v>34</v>
      </c>
    </row>
    <row r="80" spans="1:1" x14ac:dyDescent="0.25">
      <c r="A80" s="2" t="s">
        <v>49</v>
      </c>
    </row>
    <row r="81" spans="1:2" x14ac:dyDescent="0.25">
      <c r="A81" t="s">
        <v>47</v>
      </c>
    </row>
    <row r="82" spans="1:2" x14ac:dyDescent="0.25">
      <c r="A82" s="2" t="s">
        <v>48</v>
      </c>
    </row>
    <row r="84" spans="1:2" x14ac:dyDescent="0.25">
      <c r="B84" t="s">
        <v>54</v>
      </c>
    </row>
    <row r="85" spans="1:2" x14ac:dyDescent="0.25">
      <c r="B85" t="s">
        <v>15</v>
      </c>
    </row>
    <row r="86" spans="1:2" x14ac:dyDescent="0.25">
      <c r="B86" s="2" t="s">
        <v>2</v>
      </c>
    </row>
    <row r="87" spans="1:2" x14ac:dyDescent="0.25">
      <c r="B87" s="2" t="s">
        <v>3</v>
      </c>
    </row>
    <row r="88" spans="1:2" x14ac:dyDescent="0.25">
      <c r="B88" s="2" t="s">
        <v>113</v>
      </c>
    </row>
  </sheetData>
  <sheetProtection selectLockedCells="1"/>
  <dataValidations count="1">
    <dataValidation type="whole" allowBlank="1" showErrorMessage="1" errorTitle="Käytä vain 1 tai 0 lukuja" error="Valitse 1, jos paripyörät ja 0 jos ei paripyöriä." sqref="F6:F13" xr:uid="{BF2F2E3A-0FC0-446D-AFF0-B262D3251A7E}">
      <formula1>0</formula1>
      <formula2>1</formula2>
    </dataValidation>
  </dataValidations>
  <hyperlinks>
    <hyperlink ref="A80" r:id="rId1" xr:uid="{DDACBBCB-6F81-4390-B0A7-1F53A34F68F9}"/>
    <hyperlink ref="A82" r:id="rId2" xr:uid="{F30D5CB6-0CC8-4460-82CA-F2DFC526A5C2}"/>
    <hyperlink ref="B88" r:id="rId3" xr:uid="{8AFB17E7-6706-47DE-B97B-7EC7BF089C40}"/>
  </hyperlinks>
  <pageMargins left="0.25" right="0.25" top="0.75" bottom="0.75" header="0.3" footer="0.3"/>
  <pageSetup orientation="portrait" horizontalDpi="360" verticalDpi="360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58E05-357E-4E63-8511-89B5A4A2BEA6}">
  <sheetPr>
    <pageSetUpPr fitToPage="1"/>
  </sheetPr>
  <dimension ref="A1:AF88"/>
  <sheetViews>
    <sheetView topLeftCell="A19" zoomScale="96" zoomScaleNormal="96" workbookViewId="0">
      <selection activeCell="AB30" sqref="AB30:AB36"/>
    </sheetView>
  </sheetViews>
  <sheetFormatPr defaultRowHeight="15" x14ac:dyDescent="0.25"/>
  <cols>
    <col min="1" max="1" width="17.140625" customWidth="1"/>
    <col min="2" max="2" width="9.5703125" customWidth="1"/>
    <col min="3" max="3" width="6.140625" customWidth="1"/>
    <col min="4" max="4" width="8" customWidth="1"/>
    <col min="5" max="5" width="12.28515625" customWidth="1"/>
    <col min="6" max="7" width="10.42578125" customWidth="1"/>
    <col min="8" max="8" width="8.85546875" customWidth="1"/>
    <col min="9" max="9" width="9.85546875" customWidth="1"/>
    <col min="10" max="10" width="10" customWidth="1"/>
    <col min="11" max="11" width="10.140625" customWidth="1"/>
    <col min="12" max="12" width="7.42578125" customWidth="1"/>
    <col min="13" max="13" width="8.28515625" customWidth="1"/>
    <col min="14" max="21" width="9.140625" customWidth="1"/>
    <col min="22" max="22" width="8.5703125" customWidth="1"/>
    <col min="23" max="23" width="8.42578125" customWidth="1"/>
    <col min="24" max="24" width="18.85546875" customWidth="1"/>
    <col min="25" max="25" width="13" customWidth="1"/>
    <col min="26" max="26" width="9.140625" customWidth="1"/>
    <col min="27" max="27" width="7.42578125" customWidth="1"/>
    <col min="28" max="29" width="7.5703125" customWidth="1"/>
  </cols>
  <sheetData>
    <row r="1" spans="1:32" ht="10.5" customHeight="1" x14ac:dyDescent="0.25"/>
    <row r="2" spans="1:32" ht="21" x14ac:dyDescent="0.35">
      <c r="A2" s="17" t="s">
        <v>57</v>
      </c>
      <c r="N2" s="37" t="s">
        <v>58</v>
      </c>
      <c r="O2" s="17" t="s">
        <v>61</v>
      </c>
    </row>
    <row r="3" spans="1:32" x14ac:dyDescent="0.25">
      <c r="A3" s="15" t="s">
        <v>17</v>
      </c>
      <c r="B3" s="29" t="s">
        <v>32</v>
      </c>
      <c r="C3" s="16"/>
      <c r="E3" s="15" t="s">
        <v>19</v>
      </c>
      <c r="F3" s="29" t="s">
        <v>86</v>
      </c>
    </row>
    <row r="4" spans="1:32" x14ac:dyDescent="0.25">
      <c r="A4" s="15" t="s">
        <v>18</v>
      </c>
      <c r="B4" s="30" t="s">
        <v>79</v>
      </c>
      <c r="F4" s="16"/>
    </row>
    <row r="5" spans="1:32" ht="45" x14ac:dyDescent="0.25">
      <c r="A5" s="3" t="s">
        <v>4</v>
      </c>
      <c r="B5" s="3" t="s">
        <v>10</v>
      </c>
      <c r="C5" s="4" t="s">
        <v>5</v>
      </c>
      <c r="D5" s="3" t="s">
        <v>20</v>
      </c>
      <c r="E5" s="4" t="s">
        <v>23</v>
      </c>
      <c r="F5" s="3" t="s">
        <v>8</v>
      </c>
      <c r="G5" s="4" t="s">
        <v>22</v>
      </c>
      <c r="H5" s="3" t="s">
        <v>31</v>
      </c>
      <c r="I5" s="3" t="s">
        <v>9</v>
      </c>
      <c r="J5" s="3" t="s">
        <v>25</v>
      </c>
      <c r="K5" s="3" t="s">
        <v>56</v>
      </c>
      <c r="L5" s="3" t="s">
        <v>26</v>
      </c>
      <c r="M5" s="3"/>
      <c r="AC5" s="4" t="s">
        <v>21</v>
      </c>
    </row>
    <row r="6" spans="1:32" x14ac:dyDescent="0.25">
      <c r="A6" s="5" t="s">
        <v>102</v>
      </c>
      <c r="B6" s="5">
        <v>4400</v>
      </c>
      <c r="C6" s="6" t="s">
        <v>6</v>
      </c>
      <c r="D6" s="7">
        <v>0.6</v>
      </c>
      <c r="E6" s="36">
        <f>D6*B6</f>
        <v>2640</v>
      </c>
      <c r="F6" s="5">
        <v>0</v>
      </c>
      <c r="G6" s="21">
        <f>E6/(2+2*F6)</f>
        <v>1320</v>
      </c>
      <c r="H6" s="5">
        <v>1.5</v>
      </c>
      <c r="I6" s="31" t="s">
        <v>84</v>
      </c>
      <c r="J6" s="25">
        <v>0.92</v>
      </c>
      <c r="K6" s="25">
        <v>4</v>
      </c>
      <c r="L6" s="23">
        <f>J6/K6</f>
        <v>0.23</v>
      </c>
      <c r="M6" s="38"/>
      <c r="AC6" s="8">
        <f t="shared" ref="AC6:AC13" si="0">H6*100</f>
        <v>150</v>
      </c>
      <c r="AD6" s="31"/>
    </row>
    <row r="7" spans="1:32" x14ac:dyDescent="0.25">
      <c r="A7" s="5"/>
      <c r="B7" s="5"/>
      <c r="C7" s="6" t="s">
        <v>7</v>
      </c>
      <c r="D7" s="7">
        <f>1-D6</f>
        <v>0.4</v>
      </c>
      <c r="E7" s="36">
        <f>D7*B6</f>
        <v>1760</v>
      </c>
      <c r="F7" s="5">
        <v>0</v>
      </c>
      <c r="G7" s="21">
        <f t="shared" ref="G7:G13" si="1">E7/(2+2*F7)</f>
        <v>880</v>
      </c>
      <c r="H7" s="5">
        <v>1</v>
      </c>
      <c r="I7" s="31" t="s">
        <v>85</v>
      </c>
      <c r="J7" s="25">
        <v>0.75</v>
      </c>
      <c r="K7" s="25">
        <v>4</v>
      </c>
      <c r="L7" s="23">
        <f t="shared" ref="L7:L13" si="2">J7/K7</f>
        <v>0.1875</v>
      </c>
      <c r="M7" s="38"/>
      <c r="AC7" s="8">
        <f t="shared" si="0"/>
        <v>100</v>
      </c>
      <c r="AD7" s="18"/>
    </row>
    <row r="8" spans="1:32" x14ac:dyDescent="0.25">
      <c r="A8" s="9" t="s">
        <v>80</v>
      </c>
      <c r="B8" s="9">
        <v>6300</v>
      </c>
      <c r="C8" s="6" t="s">
        <v>6</v>
      </c>
      <c r="D8" s="10">
        <v>0.8</v>
      </c>
      <c r="E8" s="6">
        <f>D8*B8</f>
        <v>5040</v>
      </c>
      <c r="F8" s="9">
        <v>0</v>
      </c>
      <c r="G8" s="21">
        <f t="shared" si="1"/>
        <v>2520</v>
      </c>
      <c r="H8" s="9">
        <v>1.6</v>
      </c>
      <c r="I8" s="31" t="s">
        <v>84</v>
      </c>
      <c r="J8" s="27">
        <v>0.92</v>
      </c>
      <c r="K8" s="27">
        <v>2.8</v>
      </c>
      <c r="L8" s="23">
        <f t="shared" si="2"/>
        <v>0.32857142857142863</v>
      </c>
      <c r="M8" s="38"/>
      <c r="AC8" s="8">
        <f t="shared" si="0"/>
        <v>160</v>
      </c>
      <c r="AD8" s="18"/>
    </row>
    <row r="9" spans="1:32" x14ac:dyDescent="0.25">
      <c r="A9" s="9" t="s">
        <v>50</v>
      </c>
      <c r="B9" s="9"/>
      <c r="C9" s="6" t="s">
        <v>7</v>
      </c>
      <c r="D9" s="10">
        <f>1-D8</f>
        <v>0.19999999999999996</v>
      </c>
      <c r="E9" s="6">
        <f>D9*B8</f>
        <v>1259.9999999999998</v>
      </c>
      <c r="F9" s="9">
        <v>0</v>
      </c>
      <c r="G9" s="21">
        <f t="shared" si="1"/>
        <v>629.99999999999989</v>
      </c>
      <c r="H9" s="9">
        <v>1.2</v>
      </c>
      <c r="I9" s="31" t="s">
        <v>85</v>
      </c>
      <c r="J9" s="27">
        <v>0.75</v>
      </c>
      <c r="K9" s="27">
        <v>3.5</v>
      </c>
      <c r="L9" s="23">
        <f t="shared" si="2"/>
        <v>0.21428571428571427</v>
      </c>
      <c r="M9" s="38"/>
      <c r="AC9" s="8">
        <f t="shared" si="0"/>
        <v>120</v>
      </c>
    </row>
    <row r="10" spans="1:32" x14ac:dyDescent="0.25">
      <c r="A10" s="11" t="s">
        <v>51</v>
      </c>
      <c r="B10" s="11">
        <v>6900</v>
      </c>
      <c r="C10" s="6" t="s">
        <v>6</v>
      </c>
      <c r="D10" s="12">
        <v>0.75</v>
      </c>
      <c r="E10" s="6">
        <f>D10*B10</f>
        <v>5175</v>
      </c>
      <c r="F10" s="11">
        <v>1</v>
      </c>
      <c r="G10" s="21">
        <f t="shared" si="1"/>
        <v>1293.75</v>
      </c>
      <c r="H10" s="11">
        <v>0.7</v>
      </c>
      <c r="I10" s="31" t="s">
        <v>84</v>
      </c>
      <c r="J10" s="28">
        <v>0.92</v>
      </c>
      <c r="K10" s="28">
        <v>5.4</v>
      </c>
      <c r="L10" s="23">
        <f t="shared" si="2"/>
        <v>0.17037037037037037</v>
      </c>
      <c r="M10" s="38"/>
      <c r="AC10" s="8">
        <f t="shared" si="0"/>
        <v>70</v>
      </c>
    </row>
    <row r="11" spans="1:32" x14ac:dyDescent="0.25">
      <c r="A11" s="11" t="s">
        <v>52</v>
      </c>
      <c r="B11" s="11"/>
      <c r="C11" s="6" t="s">
        <v>7</v>
      </c>
      <c r="D11" s="12">
        <f>1-D10</f>
        <v>0.25</v>
      </c>
      <c r="E11" s="20">
        <f>D11*B10</f>
        <v>1725</v>
      </c>
      <c r="F11" s="11">
        <v>1</v>
      </c>
      <c r="G11" s="21">
        <f t="shared" si="1"/>
        <v>431.25</v>
      </c>
      <c r="H11" s="11">
        <v>0.7</v>
      </c>
      <c r="I11" s="31" t="s">
        <v>85</v>
      </c>
      <c r="J11" s="28">
        <v>0.75</v>
      </c>
      <c r="K11" s="28">
        <v>5.4</v>
      </c>
      <c r="L11" s="23">
        <f t="shared" si="2"/>
        <v>0.13888888888888887</v>
      </c>
      <c r="M11" s="38"/>
      <c r="AC11" s="8">
        <f t="shared" si="0"/>
        <v>70</v>
      </c>
    </row>
    <row r="12" spans="1:32" x14ac:dyDescent="0.25">
      <c r="A12" s="13" t="s">
        <v>62</v>
      </c>
      <c r="B12" s="13">
        <v>8600</v>
      </c>
      <c r="C12" s="6" t="s">
        <v>6</v>
      </c>
      <c r="D12" s="14">
        <v>0.2</v>
      </c>
      <c r="E12" s="19">
        <f>D12*B12</f>
        <v>1720</v>
      </c>
      <c r="F12" s="13">
        <v>0</v>
      </c>
      <c r="G12" s="21">
        <f t="shared" si="1"/>
        <v>860</v>
      </c>
      <c r="H12" s="13">
        <v>1.4</v>
      </c>
      <c r="I12" s="31" t="s">
        <v>83</v>
      </c>
      <c r="J12" s="26">
        <v>0.74</v>
      </c>
      <c r="K12" s="26">
        <v>3.6</v>
      </c>
      <c r="L12" s="23">
        <f t="shared" si="2"/>
        <v>0.20555555555555555</v>
      </c>
      <c r="M12" s="38"/>
      <c r="AC12" s="8">
        <f t="shared" si="0"/>
        <v>140</v>
      </c>
      <c r="AD12" s="18"/>
    </row>
    <row r="13" spans="1:32" x14ac:dyDescent="0.25">
      <c r="A13" s="13" t="s">
        <v>81</v>
      </c>
      <c r="B13" s="13"/>
      <c r="C13" s="6" t="s">
        <v>7</v>
      </c>
      <c r="D13" s="14">
        <f>1-D12</f>
        <v>0.8</v>
      </c>
      <c r="E13" s="6">
        <f>D13*B12</f>
        <v>6880</v>
      </c>
      <c r="F13" s="13">
        <v>0</v>
      </c>
      <c r="G13" s="21">
        <f t="shared" si="1"/>
        <v>3440</v>
      </c>
      <c r="H13" s="13">
        <v>1</v>
      </c>
      <c r="I13" s="31" t="s">
        <v>82</v>
      </c>
      <c r="J13" s="26">
        <v>1.1000000000000001</v>
      </c>
      <c r="K13" s="26">
        <v>3.6</v>
      </c>
      <c r="L13" s="23">
        <f t="shared" si="2"/>
        <v>0.30555555555555558</v>
      </c>
      <c r="M13" s="38"/>
      <c r="AC13" s="8">
        <f t="shared" si="0"/>
        <v>100</v>
      </c>
      <c r="AD13" s="31"/>
    </row>
    <row r="14" spans="1:32" x14ac:dyDescent="0.25">
      <c r="A14" s="15" t="s">
        <v>24</v>
      </c>
    </row>
    <row r="15" spans="1:32" x14ac:dyDescent="0.25">
      <c r="A15" s="24"/>
      <c r="AD15" t="s">
        <v>27</v>
      </c>
    </row>
    <row r="16" spans="1:32" x14ac:dyDescent="0.25">
      <c r="A16" s="24"/>
      <c r="AD16" t="s">
        <v>28</v>
      </c>
      <c r="AE16" t="s">
        <v>29</v>
      </c>
      <c r="AF16" t="s">
        <v>30</v>
      </c>
    </row>
    <row r="17" spans="1:32" x14ac:dyDescent="0.25">
      <c r="A17" s="24"/>
      <c r="AD17">
        <v>0</v>
      </c>
      <c r="AE17">
        <v>400</v>
      </c>
      <c r="AF17">
        <v>4</v>
      </c>
    </row>
    <row r="18" spans="1:32" x14ac:dyDescent="0.25">
      <c r="A18" s="24"/>
    </row>
    <row r="22" spans="1:32" x14ac:dyDescent="0.25">
      <c r="A22" s="24"/>
    </row>
    <row r="23" spans="1:32" ht="15" customHeight="1" x14ac:dyDescent="0.3">
      <c r="V23" s="47"/>
      <c r="W23" s="22" t="s">
        <v>63</v>
      </c>
    </row>
    <row r="24" spans="1:32" ht="15" customHeight="1" x14ac:dyDescent="0.3">
      <c r="A24" s="2"/>
      <c r="V24" s="48"/>
      <c r="W24" s="22" t="s">
        <v>64</v>
      </c>
    </row>
    <row r="25" spans="1:32" ht="15" customHeight="1" x14ac:dyDescent="0.3">
      <c r="V25" s="49"/>
      <c r="W25" s="22" t="s">
        <v>75</v>
      </c>
    </row>
    <row r="26" spans="1:32" ht="15" customHeight="1" x14ac:dyDescent="0.3">
      <c r="V26" s="50"/>
      <c r="W26" s="22" t="s">
        <v>76</v>
      </c>
    </row>
    <row r="27" spans="1:32" ht="18.75" x14ac:dyDescent="0.3">
      <c r="W27" s="22"/>
    </row>
    <row r="29" spans="1:32" x14ac:dyDescent="0.25">
      <c r="X29" s="15" t="s">
        <v>74</v>
      </c>
    </row>
    <row r="30" spans="1:32" x14ac:dyDescent="0.25">
      <c r="X30" s="58" t="s">
        <v>73</v>
      </c>
      <c r="Y30" s="58">
        <v>15</v>
      </c>
      <c r="Z30" s="58">
        <v>22</v>
      </c>
      <c r="AA30" s="58">
        <v>35</v>
      </c>
    </row>
    <row r="31" spans="1:32" x14ac:dyDescent="0.25">
      <c r="A31" s="1"/>
      <c r="X31" s="39" t="s">
        <v>67</v>
      </c>
      <c r="Y31" s="39">
        <v>93</v>
      </c>
      <c r="Z31" s="39">
        <v>81</v>
      </c>
      <c r="AA31" s="39">
        <v>84</v>
      </c>
      <c r="AB31" t="s">
        <v>98</v>
      </c>
    </row>
    <row r="32" spans="1:32" x14ac:dyDescent="0.25">
      <c r="A32" s="1"/>
      <c r="X32" s="39" t="s">
        <v>68</v>
      </c>
      <c r="Y32" s="39">
        <v>151</v>
      </c>
      <c r="Z32" s="39">
        <v>135</v>
      </c>
      <c r="AA32" s="39">
        <v>170</v>
      </c>
      <c r="AB32" t="s">
        <v>99</v>
      </c>
    </row>
    <row r="33" spans="1:28" x14ac:dyDescent="0.25">
      <c r="A33" s="1"/>
      <c r="X33" s="39" t="s">
        <v>69</v>
      </c>
      <c r="Y33" s="55">
        <f>Y31*75%</f>
        <v>69.75</v>
      </c>
      <c r="Z33" s="55">
        <f t="shared" ref="Z33:AA33" si="3">Z31*75%</f>
        <v>60.75</v>
      </c>
      <c r="AA33" s="55">
        <f t="shared" si="3"/>
        <v>63</v>
      </c>
      <c r="AB33" t="s">
        <v>95</v>
      </c>
    </row>
    <row r="34" spans="1:28" x14ac:dyDescent="0.25">
      <c r="A34" s="1"/>
      <c r="X34" s="39" t="s">
        <v>70</v>
      </c>
      <c r="Y34" s="44">
        <f>Y31*125%</f>
        <v>116.25</v>
      </c>
      <c r="Z34" s="44">
        <f t="shared" ref="Z34:AA34" si="4">Z31*125%</f>
        <v>101.25</v>
      </c>
      <c r="AA34" s="44">
        <f t="shared" si="4"/>
        <v>105</v>
      </c>
      <c r="AB34" t="s">
        <v>97</v>
      </c>
    </row>
    <row r="35" spans="1:28" x14ac:dyDescent="0.25">
      <c r="A35" s="1"/>
      <c r="X35" s="39" t="s">
        <v>71</v>
      </c>
      <c r="Y35" s="56">
        <f>Y32*75%</f>
        <v>113.25</v>
      </c>
      <c r="Z35" s="56">
        <f t="shared" ref="Z35:AA35" si="5">Z32*75%</f>
        <v>101.25</v>
      </c>
      <c r="AA35" s="56">
        <f t="shared" si="5"/>
        <v>127.5</v>
      </c>
      <c r="AB35" t="s">
        <v>96</v>
      </c>
    </row>
    <row r="36" spans="1:28" x14ac:dyDescent="0.25">
      <c r="A36" s="1"/>
      <c r="X36" s="39" t="s">
        <v>72</v>
      </c>
      <c r="Y36" s="57">
        <f>Y32*125%</f>
        <v>188.75</v>
      </c>
      <c r="Z36" s="57">
        <f t="shared" ref="Z36:AA36" si="6">Z32*125%</f>
        <v>168.75</v>
      </c>
      <c r="AA36" s="57">
        <f t="shared" si="6"/>
        <v>212.5</v>
      </c>
      <c r="AB36" t="s">
        <v>97</v>
      </c>
    </row>
    <row r="37" spans="1:28" x14ac:dyDescent="0.25">
      <c r="A37" s="1"/>
    </row>
    <row r="38" spans="1:28" x14ac:dyDescent="0.25">
      <c r="A38" s="1"/>
    </row>
    <row r="39" spans="1:28" x14ac:dyDescent="0.25">
      <c r="A39" s="1"/>
    </row>
    <row r="40" spans="1:28" x14ac:dyDescent="0.25">
      <c r="A40" s="1"/>
    </row>
    <row r="41" spans="1:28" ht="15.75" x14ac:dyDescent="0.25">
      <c r="A41" s="35" t="s">
        <v>16</v>
      </c>
    </row>
    <row r="42" spans="1:28" ht="15.75" x14ac:dyDescent="0.25">
      <c r="A42" s="34" t="s">
        <v>103</v>
      </c>
    </row>
    <row r="43" spans="1:28" ht="15.75" x14ac:dyDescent="0.25">
      <c r="A43" s="34" t="s">
        <v>92</v>
      </c>
    </row>
    <row r="44" spans="1:28" ht="15.75" x14ac:dyDescent="0.25">
      <c r="A44" s="61" t="s">
        <v>100</v>
      </c>
    </row>
    <row r="45" spans="1:28" ht="15.75" x14ac:dyDescent="0.25">
      <c r="A45" s="32" t="s">
        <v>35</v>
      </c>
    </row>
    <row r="46" spans="1:28" ht="15.75" x14ac:dyDescent="0.25">
      <c r="A46" s="33" t="s">
        <v>104</v>
      </c>
    </row>
    <row r="47" spans="1:28" ht="15.75" x14ac:dyDescent="0.25">
      <c r="A47" s="32" t="s">
        <v>106</v>
      </c>
    </row>
    <row r="48" spans="1:28" ht="15.75" x14ac:dyDescent="0.25">
      <c r="A48" s="32" t="s">
        <v>107</v>
      </c>
    </row>
    <row r="49" spans="1:1" ht="15.75" x14ac:dyDescent="0.25">
      <c r="A49" s="33" t="s">
        <v>108</v>
      </c>
    </row>
    <row r="50" spans="1:1" ht="15.75" x14ac:dyDescent="0.25">
      <c r="A50" s="32" t="s">
        <v>36</v>
      </c>
    </row>
    <row r="51" spans="1:1" ht="15.75" x14ac:dyDescent="0.25">
      <c r="A51" s="33" t="s">
        <v>101</v>
      </c>
    </row>
    <row r="52" spans="1:1" ht="15.75" x14ac:dyDescent="0.25">
      <c r="A52" s="33" t="s">
        <v>42</v>
      </c>
    </row>
    <row r="53" spans="1:1" ht="15.75" x14ac:dyDescent="0.25">
      <c r="A53" s="32" t="s">
        <v>109</v>
      </c>
    </row>
    <row r="54" spans="1:1" ht="15.75" x14ac:dyDescent="0.25">
      <c r="A54" s="33" t="s">
        <v>110</v>
      </c>
    </row>
    <row r="55" spans="1:1" ht="15.75" x14ac:dyDescent="0.25">
      <c r="A55" s="32" t="s">
        <v>37</v>
      </c>
    </row>
    <row r="56" spans="1:1" ht="15.75" x14ac:dyDescent="0.25">
      <c r="A56" s="33" t="s">
        <v>111</v>
      </c>
    </row>
    <row r="57" spans="1:1" ht="15.75" x14ac:dyDescent="0.25">
      <c r="A57" s="32" t="s">
        <v>38</v>
      </c>
    </row>
    <row r="58" spans="1:1" ht="15.75" x14ac:dyDescent="0.25">
      <c r="A58" s="33" t="s">
        <v>53</v>
      </c>
    </row>
    <row r="59" spans="1:1" ht="15.75" x14ac:dyDescent="0.25">
      <c r="A59" s="32" t="s">
        <v>39</v>
      </c>
    </row>
    <row r="60" spans="1:1" ht="15.75" x14ac:dyDescent="0.25">
      <c r="A60" s="32" t="s">
        <v>40</v>
      </c>
    </row>
    <row r="61" spans="1:1" ht="15.75" x14ac:dyDescent="0.25">
      <c r="A61" s="32" t="s">
        <v>41</v>
      </c>
    </row>
    <row r="62" spans="1:1" ht="15.75" x14ac:dyDescent="0.25">
      <c r="A62" s="33" t="s">
        <v>93</v>
      </c>
    </row>
    <row r="63" spans="1:1" ht="15.75" x14ac:dyDescent="0.25">
      <c r="A63" s="33" t="s">
        <v>46</v>
      </c>
    </row>
    <row r="64" spans="1:1" ht="15.75" x14ac:dyDescent="0.25">
      <c r="A64" s="33" t="s">
        <v>43</v>
      </c>
    </row>
    <row r="65" spans="1:1" ht="15.75" x14ac:dyDescent="0.25">
      <c r="A65" s="34" t="s">
        <v>94</v>
      </c>
    </row>
    <row r="66" spans="1:1" ht="15.75" x14ac:dyDescent="0.25">
      <c r="A66" s="33" t="s">
        <v>44</v>
      </c>
    </row>
    <row r="67" spans="1:1" ht="15.75" x14ac:dyDescent="0.25">
      <c r="A67" s="33" t="s">
        <v>45</v>
      </c>
    </row>
    <row r="68" spans="1:1" ht="15.75" x14ac:dyDescent="0.25">
      <c r="A68" s="33" t="s">
        <v>112</v>
      </c>
    </row>
    <row r="70" spans="1:1" x14ac:dyDescent="0.25">
      <c r="A70" s="1" t="s">
        <v>0</v>
      </c>
    </row>
    <row r="71" spans="1:1" x14ac:dyDescent="0.25">
      <c r="A71" t="s">
        <v>33</v>
      </c>
    </row>
    <row r="72" spans="1:1" x14ac:dyDescent="0.25">
      <c r="A72" t="s">
        <v>11</v>
      </c>
    </row>
    <row r="73" spans="1:1" x14ac:dyDescent="0.25">
      <c r="A73" t="s">
        <v>12</v>
      </c>
    </row>
    <row r="74" spans="1:1" x14ac:dyDescent="0.25">
      <c r="A74" t="s">
        <v>13</v>
      </c>
    </row>
    <row r="75" spans="1:1" x14ac:dyDescent="0.25">
      <c r="A75" t="s">
        <v>14</v>
      </c>
    </row>
    <row r="76" spans="1:1" x14ac:dyDescent="0.25">
      <c r="A76" s="2" t="s">
        <v>1</v>
      </c>
    </row>
    <row r="77" spans="1:1" x14ac:dyDescent="0.25">
      <c r="A77" s="2"/>
    </row>
    <row r="78" spans="1:1" x14ac:dyDescent="0.25">
      <c r="A78" t="s">
        <v>55</v>
      </c>
    </row>
    <row r="79" spans="1:1" x14ac:dyDescent="0.25">
      <c r="A79" t="s">
        <v>34</v>
      </c>
    </row>
    <row r="80" spans="1:1" x14ac:dyDescent="0.25">
      <c r="A80" s="2" t="s">
        <v>49</v>
      </c>
    </row>
    <row r="81" spans="1:2" x14ac:dyDescent="0.25">
      <c r="A81" t="s">
        <v>47</v>
      </c>
    </row>
    <row r="82" spans="1:2" x14ac:dyDescent="0.25">
      <c r="A82" s="2" t="s">
        <v>48</v>
      </c>
    </row>
    <row r="84" spans="1:2" x14ac:dyDescent="0.25">
      <c r="B84" t="s">
        <v>54</v>
      </c>
    </row>
    <row r="85" spans="1:2" x14ac:dyDescent="0.25">
      <c r="B85" t="s">
        <v>15</v>
      </c>
    </row>
    <row r="86" spans="1:2" x14ac:dyDescent="0.25">
      <c r="B86" s="2" t="s">
        <v>2</v>
      </c>
    </row>
    <row r="87" spans="1:2" x14ac:dyDescent="0.25">
      <c r="B87" s="2" t="s">
        <v>3</v>
      </c>
    </row>
    <row r="88" spans="1:2" x14ac:dyDescent="0.25">
      <c r="B88" s="2" t="s">
        <v>113</v>
      </c>
    </row>
  </sheetData>
  <sheetProtection selectLockedCells="1"/>
  <dataValidations count="1">
    <dataValidation type="whole" allowBlank="1" showErrorMessage="1" errorTitle="Käytä vain 1 tai 0 lukuja" error="Valitse 1, jos paripyörät ja 0 jos ei paripyöriä." sqref="F6:F13" xr:uid="{51F44A24-B25C-4C32-9CEC-8C2392925312}">
      <formula1>0</formula1>
      <formula2>1</formula2>
    </dataValidation>
  </dataValidations>
  <hyperlinks>
    <hyperlink ref="A80" r:id="rId1" xr:uid="{C227FB3F-2FA6-460A-B10B-4A3A1A1A2504}"/>
    <hyperlink ref="A82" r:id="rId2" xr:uid="{965053BA-431D-4ED4-BE1E-8053F4214B6E}"/>
    <hyperlink ref="B88" r:id="rId3" xr:uid="{22FF412C-4FD7-40DE-B67B-380B9A86A09E}"/>
  </hyperlinks>
  <pageMargins left="0.25" right="0.25" top="0.75" bottom="0.75" header="0.3" footer="0.3"/>
  <pageSetup orientation="portrait" horizontalDpi="360" verticalDpi="360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52CD0-F31B-4C60-81B3-D260E2DC748D}">
  <sheetPr>
    <pageSetUpPr fitToPage="1"/>
  </sheetPr>
  <dimension ref="A1:AF88"/>
  <sheetViews>
    <sheetView zoomScale="95" zoomScaleNormal="95" workbookViewId="0">
      <selection activeCell="X44" sqref="X44"/>
    </sheetView>
  </sheetViews>
  <sheetFormatPr defaultRowHeight="15" x14ac:dyDescent="0.25"/>
  <cols>
    <col min="1" max="1" width="17.140625" customWidth="1"/>
    <col min="2" max="2" width="9.5703125" customWidth="1"/>
    <col min="3" max="3" width="6.140625" customWidth="1"/>
    <col min="4" max="4" width="8" customWidth="1"/>
    <col min="5" max="5" width="11" customWidth="1"/>
    <col min="6" max="7" width="10.42578125" customWidth="1"/>
    <col min="8" max="8" width="8.85546875" customWidth="1"/>
    <col min="9" max="9" width="9.85546875" customWidth="1"/>
    <col min="10" max="10" width="10" customWidth="1"/>
    <col min="11" max="11" width="10.140625" customWidth="1"/>
    <col min="12" max="12" width="7.42578125" customWidth="1"/>
    <col min="13" max="21" width="9.140625" customWidth="1"/>
    <col min="22" max="22" width="8.5703125" customWidth="1"/>
    <col min="23" max="23" width="8.42578125" customWidth="1"/>
    <col min="24" max="24" width="20.28515625" customWidth="1"/>
    <col min="25" max="26" width="9.140625" customWidth="1"/>
    <col min="27" max="27" width="7.42578125" customWidth="1"/>
    <col min="28" max="29" width="7.5703125" customWidth="1"/>
  </cols>
  <sheetData>
    <row r="1" spans="1:32" ht="10.5" customHeight="1" x14ac:dyDescent="0.25"/>
    <row r="2" spans="1:32" ht="21" x14ac:dyDescent="0.35">
      <c r="A2" s="17" t="s">
        <v>57</v>
      </c>
      <c r="N2" s="37" t="s">
        <v>58</v>
      </c>
      <c r="O2" s="17" t="s">
        <v>78</v>
      </c>
    </row>
    <row r="3" spans="1:32" x14ac:dyDescent="0.25">
      <c r="A3" s="15" t="s">
        <v>17</v>
      </c>
      <c r="B3" s="29" t="s">
        <v>32</v>
      </c>
      <c r="C3" s="16"/>
      <c r="E3" s="15" t="s">
        <v>19</v>
      </c>
      <c r="F3" s="29" t="s">
        <v>86</v>
      </c>
    </row>
    <row r="4" spans="1:32" x14ac:dyDescent="0.25">
      <c r="A4" s="15" t="s">
        <v>18</v>
      </c>
      <c r="B4" s="30" t="s">
        <v>79</v>
      </c>
      <c r="F4" s="16"/>
    </row>
    <row r="5" spans="1:32" ht="45" x14ac:dyDescent="0.25">
      <c r="A5" s="3" t="s">
        <v>4</v>
      </c>
      <c r="B5" s="3" t="s">
        <v>10</v>
      </c>
      <c r="C5" s="4" t="s">
        <v>5</v>
      </c>
      <c r="D5" s="3" t="s">
        <v>20</v>
      </c>
      <c r="E5" s="4" t="s">
        <v>23</v>
      </c>
      <c r="F5" s="3" t="s">
        <v>8</v>
      </c>
      <c r="G5" s="4" t="s">
        <v>22</v>
      </c>
      <c r="H5" s="3" t="s">
        <v>31</v>
      </c>
      <c r="I5" s="3" t="s">
        <v>9</v>
      </c>
      <c r="J5" s="3" t="s">
        <v>25</v>
      </c>
      <c r="K5" s="3" t="s">
        <v>56</v>
      </c>
      <c r="L5" s="3" t="s">
        <v>26</v>
      </c>
      <c r="M5" s="3"/>
      <c r="AC5" s="4" t="s">
        <v>21</v>
      </c>
    </row>
    <row r="6" spans="1:32" x14ac:dyDescent="0.25">
      <c r="A6" s="5" t="s">
        <v>102</v>
      </c>
      <c r="B6" s="5">
        <v>4400</v>
      </c>
      <c r="C6" s="6" t="s">
        <v>6</v>
      </c>
      <c r="D6" s="7">
        <v>0.6</v>
      </c>
      <c r="E6" s="36">
        <f>D6*B6</f>
        <v>2640</v>
      </c>
      <c r="F6" s="5">
        <v>0</v>
      </c>
      <c r="G6" s="21">
        <f>E6/(2+2*F6)</f>
        <v>1320</v>
      </c>
      <c r="H6" s="5">
        <v>1.5</v>
      </c>
      <c r="I6" s="31" t="s">
        <v>84</v>
      </c>
      <c r="J6" s="25">
        <v>0.92</v>
      </c>
      <c r="K6" s="25">
        <v>4</v>
      </c>
      <c r="L6" s="23">
        <f>J6/K6</f>
        <v>0.23</v>
      </c>
      <c r="M6" s="38"/>
      <c r="AC6" s="8">
        <f t="shared" ref="AC6:AC13" si="0">H6*100</f>
        <v>150</v>
      </c>
      <c r="AD6" s="31"/>
    </row>
    <row r="7" spans="1:32" x14ac:dyDescent="0.25">
      <c r="A7" s="5"/>
      <c r="B7" s="5"/>
      <c r="C7" s="6" t="s">
        <v>7</v>
      </c>
      <c r="D7" s="7">
        <f>1-D6</f>
        <v>0.4</v>
      </c>
      <c r="E7" s="36">
        <f>D7*B6</f>
        <v>1760</v>
      </c>
      <c r="F7" s="5">
        <v>0</v>
      </c>
      <c r="G7" s="21">
        <f t="shared" ref="G7:G11" si="1">E7/(2+2*F7)</f>
        <v>880</v>
      </c>
      <c r="H7" s="5">
        <v>1</v>
      </c>
      <c r="I7" s="31" t="s">
        <v>85</v>
      </c>
      <c r="J7" s="25">
        <v>0.75</v>
      </c>
      <c r="K7" s="25">
        <v>4</v>
      </c>
      <c r="L7" s="23">
        <f t="shared" ref="L7:L13" si="2">J7/K7</f>
        <v>0.1875</v>
      </c>
      <c r="M7" s="38"/>
      <c r="AC7" s="8">
        <f t="shared" si="0"/>
        <v>100</v>
      </c>
      <c r="AD7" s="18"/>
    </row>
    <row r="8" spans="1:32" x14ac:dyDescent="0.25">
      <c r="A8" s="9" t="s">
        <v>80</v>
      </c>
      <c r="B8" s="9">
        <v>6300</v>
      </c>
      <c r="C8" s="6" t="s">
        <v>6</v>
      </c>
      <c r="D8" s="10">
        <v>0.8</v>
      </c>
      <c r="E8" s="6">
        <f>D8*B8</f>
        <v>5040</v>
      </c>
      <c r="F8" s="9">
        <v>0</v>
      </c>
      <c r="G8" s="21">
        <f t="shared" si="1"/>
        <v>2520</v>
      </c>
      <c r="H8" s="9">
        <v>1.6</v>
      </c>
      <c r="I8" s="31" t="s">
        <v>84</v>
      </c>
      <c r="J8" s="27">
        <v>0.92</v>
      </c>
      <c r="K8" s="27">
        <v>2.8</v>
      </c>
      <c r="L8" s="23">
        <f t="shared" si="2"/>
        <v>0.32857142857142863</v>
      </c>
      <c r="M8" s="38"/>
      <c r="AC8" s="8">
        <f t="shared" si="0"/>
        <v>160</v>
      </c>
      <c r="AD8" s="18"/>
    </row>
    <row r="9" spans="1:32" x14ac:dyDescent="0.25">
      <c r="A9" s="9" t="s">
        <v>50</v>
      </c>
      <c r="B9" s="9"/>
      <c r="C9" s="6" t="s">
        <v>7</v>
      </c>
      <c r="D9" s="10">
        <f>1-D8</f>
        <v>0.19999999999999996</v>
      </c>
      <c r="E9" s="6">
        <f>D9*B8</f>
        <v>1259.9999999999998</v>
      </c>
      <c r="F9" s="9">
        <v>0</v>
      </c>
      <c r="G9" s="21">
        <f t="shared" si="1"/>
        <v>629.99999999999989</v>
      </c>
      <c r="H9" s="9">
        <v>1.2</v>
      </c>
      <c r="I9" s="31" t="s">
        <v>85</v>
      </c>
      <c r="J9" s="27">
        <v>0.75</v>
      </c>
      <c r="K9" s="27">
        <v>3.5</v>
      </c>
      <c r="L9" s="23">
        <f t="shared" si="2"/>
        <v>0.21428571428571427</v>
      </c>
      <c r="M9" s="38"/>
      <c r="AC9" s="8">
        <f t="shared" si="0"/>
        <v>120</v>
      </c>
    </row>
    <row r="10" spans="1:32" x14ac:dyDescent="0.25">
      <c r="A10" s="11" t="s">
        <v>51</v>
      </c>
      <c r="B10" s="11">
        <v>6300</v>
      </c>
      <c r="C10" s="6" t="s">
        <v>6</v>
      </c>
      <c r="D10" s="12">
        <v>0.75</v>
      </c>
      <c r="E10" s="6">
        <f>D10*B10</f>
        <v>4725</v>
      </c>
      <c r="F10" s="11">
        <v>1</v>
      </c>
      <c r="G10" s="21">
        <f t="shared" si="1"/>
        <v>1181.25</v>
      </c>
      <c r="H10" s="11">
        <v>0.8</v>
      </c>
      <c r="I10" s="31" t="s">
        <v>84</v>
      </c>
      <c r="J10" s="28">
        <v>0.92</v>
      </c>
      <c r="K10" s="28">
        <v>5.4</v>
      </c>
      <c r="L10" s="23">
        <f t="shared" si="2"/>
        <v>0.17037037037037037</v>
      </c>
      <c r="M10" s="38"/>
      <c r="AC10" s="8">
        <f t="shared" si="0"/>
        <v>80</v>
      </c>
    </row>
    <row r="11" spans="1:32" x14ac:dyDescent="0.25">
      <c r="A11" s="11" t="s">
        <v>52</v>
      </c>
      <c r="B11" s="11"/>
      <c r="C11" s="6" t="s">
        <v>7</v>
      </c>
      <c r="D11" s="12">
        <f>1-D10</f>
        <v>0.25</v>
      </c>
      <c r="E11" s="20">
        <f>D11*B10</f>
        <v>1575</v>
      </c>
      <c r="F11" s="11">
        <v>1</v>
      </c>
      <c r="G11" s="21">
        <f t="shared" si="1"/>
        <v>393.75</v>
      </c>
      <c r="H11" s="11">
        <v>0.8</v>
      </c>
      <c r="I11" s="31" t="s">
        <v>85</v>
      </c>
      <c r="J11" s="28">
        <v>0.75</v>
      </c>
      <c r="K11" s="28">
        <v>5.4</v>
      </c>
      <c r="L11" s="23">
        <f t="shared" si="2"/>
        <v>0.13888888888888887</v>
      </c>
      <c r="M11" s="38"/>
      <c r="AC11" s="8">
        <f t="shared" si="0"/>
        <v>80</v>
      </c>
    </row>
    <row r="12" spans="1:32" x14ac:dyDescent="0.25">
      <c r="A12" s="13" t="s">
        <v>62</v>
      </c>
      <c r="B12" s="13">
        <v>8600</v>
      </c>
      <c r="C12" s="6" t="s">
        <v>6</v>
      </c>
      <c r="D12" s="14">
        <v>0.2</v>
      </c>
      <c r="E12" s="19">
        <f>D12*B12</f>
        <v>1720</v>
      </c>
      <c r="F12" s="13">
        <v>0</v>
      </c>
      <c r="G12" s="21">
        <f t="shared" ref="G12:G13" si="3">E12/(2+2*F12)</f>
        <v>860</v>
      </c>
      <c r="H12" s="13">
        <v>1.4</v>
      </c>
      <c r="I12" s="31" t="s">
        <v>83</v>
      </c>
      <c r="J12" s="26">
        <v>0.74</v>
      </c>
      <c r="K12" s="26">
        <v>3.6</v>
      </c>
      <c r="L12" s="23">
        <f t="shared" si="2"/>
        <v>0.20555555555555555</v>
      </c>
      <c r="M12" s="38"/>
      <c r="AC12" s="8">
        <f t="shared" si="0"/>
        <v>140</v>
      </c>
      <c r="AD12" s="18"/>
    </row>
    <row r="13" spans="1:32" x14ac:dyDescent="0.25">
      <c r="A13" s="13" t="s">
        <v>81</v>
      </c>
      <c r="B13" s="13"/>
      <c r="C13" s="6" t="s">
        <v>7</v>
      </c>
      <c r="D13" s="14">
        <f>1-D12</f>
        <v>0.8</v>
      </c>
      <c r="E13" s="6">
        <f>D13*B12</f>
        <v>6880</v>
      </c>
      <c r="F13" s="13">
        <v>0</v>
      </c>
      <c r="G13" s="21">
        <f t="shared" si="3"/>
        <v>3440</v>
      </c>
      <c r="H13" s="13">
        <v>1</v>
      </c>
      <c r="I13" s="31" t="s">
        <v>82</v>
      </c>
      <c r="J13" s="26">
        <v>1.1000000000000001</v>
      </c>
      <c r="K13" s="26">
        <v>3.6</v>
      </c>
      <c r="L13" s="23">
        <f t="shared" si="2"/>
        <v>0.30555555555555558</v>
      </c>
      <c r="M13" s="38"/>
      <c r="AC13" s="8">
        <f t="shared" si="0"/>
        <v>100</v>
      </c>
      <c r="AD13" s="31"/>
    </row>
    <row r="14" spans="1:32" x14ac:dyDescent="0.25">
      <c r="A14" s="15" t="s">
        <v>24</v>
      </c>
    </row>
    <row r="15" spans="1:32" x14ac:dyDescent="0.25">
      <c r="A15" s="24"/>
      <c r="AD15" t="s">
        <v>27</v>
      </c>
    </row>
    <row r="16" spans="1:32" x14ac:dyDescent="0.25">
      <c r="A16" s="24"/>
      <c r="AD16" t="s">
        <v>28</v>
      </c>
      <c r="AE16" t="s">
        <v>29</v>
      </c>
      <c r="AF16" t="s">
        <v>30</v>
      </c>
    </row>
    <row r="17" spans="1:32" x14ac:dyDescent="0.25">
      <c r="A17" s="24"/>
      <c r="AD17">
        <v>0</v>
      </c>
      <c r="AE17">
        <v>400</v>
      </c>
      <c r="AF17">
        <v>4</v>
      </c>
    </row>
    <row r="18" spans="1:32" x14ac:dyDescent="0.25">
      <c r="A18" s="24"/>
    </row>
    <row r="22" spans="1:32" x14ac:dyDescent="0.25">
      <c r="A22" s="24"/>
    </row>
    <row r="23" spans="1:32" ht="15" customHeight="1" x14ac:dyDescent="0.3">
      <c r="V23" s="47"/>
      <c r="W23" s="22" t="s">
        <v>63</v>
      </c>
    </row>
    <row r="24" spans="1:32" ht="15" customHeight="1" x14ac:dyDescent="0.3">
      <c r="A24" s="2"/>
      <c r="V24" s="48"/>
      <c r="W24" s="22" t="s">
        <v>64</v>
      </c>
    </row>
    <row r="25" spans="1:32" ht="15" customHeight="1" x14ac:dyDescent="0.3">
      <c r="V25" s="49"/>
      <c r="W25" s="22" t="s">
        <v>75</v>
      </c>
      <c r="AD25" t="s">
        <v>77</v>
      </c>
    </row>
    <row r="26" spans="1:32" ht="15" customHeight="1" x14ac:dyDescent="0.3">
      <c r="V26" s="50"/>
      <c r="W26" s="22" t="s">
        <v>76</v>
      </c>
    </row>
    <row r="27" spans="1:32" ht="18.75" x14ac:dyDescent="0.3">
      <c r="W27" s="22"/>
    </row>
    <row r="31" spans="1:32" x14ac:dyDescent="0.25">
      <c r="A31" s="1"/>
      <c r="X31" s="15" t="s">
        <v>74</v>
      </c>
    </row>
    <row r="32" spans="1:32" x14ac:dyDescent="0.25">
      <c r="A32" s="1"/>
      <c r="X32" s="59" t="s">
        <v>73</v>
      </c>
      <c r="Y32" s="59">
        <v>15</v>
      </c>
      <c r="Z32" s="59">
        <v>22</v>
      </c>
      <c r="AA32" s="59">
        <v>35</v>
      </c>
    </row>
    <row r="33" spans="1:28" x14ac:dyDescent="0.25">
      <c r="A33" s="1"/>
      <c r="X33" s="46" t="s">
        <v>67</v>
      </c>
      <c r="Y33" s="51">
        <v>110</v>
      </c>
      <c r="Z33" s="51">
        <v>94</v>
      </c>
      <c r="AA33" s="51">
        <v>78</v>
      </c>
      <c r="AB33" t="s">
        <v>98</v>
      </c>
    </row>
    <row r="34" spans="1:28" x14ac:dyDescent="0.25">
      <c r="A34" s="1"/>
      <c r="X34" s="46" t="s">
        <v>68</v>
      </c>
      <c r="Y34" s="51">
        <v>172</v>
      </c>
      <c r="Z34" s="51">
        <v>153</v>
      </c>
      <c r="AA34" s="51">
        <v>136</v>
      </c>
      <c r="AB34" t="s">
        <v>99</v>
      </c>
    </row>
    <row r="35" spans="1:28" x14ac:dyDescent="0.25">
      <c r="A35" s="1"/>
      <c r="X35" s="46" t="s">
        <v>69</v>
      </c>
      <c r="Y35" s="55">
        <f>Y33*75%</f>
        <v>82.5</v>
      </c>
      <c r="Z35" s="55">
        <f t="shared" ref="Z35:AA35" si="4">Z33*75%</f>
        <v>70.5</v>
      </c>
      <c r="AA35" s="55">
        <f t="shared" si="4"/>
        <v>58.5</v>
      </c>
      <c r="AB35" t="s">
        <v>95</v>
      </c>
    </row>
    <row r="36" spans="1:28" x14ac:dyDescent="0.25">
      <c r="A36" s="1"/>
      <c r="X36" s="46" t="s">
        <v>70</v>
      </c>
      <c r="Y36" s="44">
        <f>Y33*125%</f>
        <v>137.5</v>
      </c>
      <c r="Z36" s="44">
        <f t="shared" ref="Z36:AA36" si="5">Z33*125%</f>
        <v>117.5</v>
      </c>
      <c r="AA36" s="44">
        <f t="shared" si="5"/>
        <v>97.5</v>
      </c>
      <c r="AB36" t="s">
        <v>97</v>
      </c>
    </row>
    <row r="37" spans="1:28" x14ac:dyDescent="0.25">
      <c r="A37" s="1"/>
      <c r="X37" s="46" t="s">
        <v>71</v>
      </c>
      <c r="Y37" s="49">
        <f>Y34*75%</f>
        <v>129</v>
      </c>
      <c r="Z37" s="49">
        <f t="shared" ref="Z37:AA37" si="6">Z34*75%</f>
        <v>114.75</v>
      </c>
      <c r="AA37" s="49">
        <f t="shared" si="6"/>
        <v>102</v>
      </c>
      <c r="AB37" t="s">
        <v>96</v>
      </c>
    </row>
    <row r="38" spans="1:28" x14ac:dyDescent="0.25">
      <c r="A38" s="1"/>
      <c r="X38" s="46" t="s">
        <v>72</v>
      </c>
      <c r="Y38" s="50">
        <f>Y34*125%</f>
        <v>215</v>
      </c>
      <c r="Z38" s="57">
        <f t="shared" ref="Z38:AA38" si="7">Z34*125%</f>
        <v>191.25</v>
      </c>
      <c r="AA38" s="50">
        <f t="shared" si="7"/>
        <v>170</v>
      </c>
      <c r="AB38" t="s">
        <v>97</v>
      </c>
    </row>
    <row r="39" spans="1:28" x14ac:dyDescent="0.25">
      <c r="A39" s="1"/>
    </row>
    <row r="40" spans="1:28" x14ac:dyDescent="0.25">
      <c r="A40" s="1"/>
    </row>
    <row r="41" spans="1:28" ht="15.75" x14ac:dyDescent="0.25">
      <c r="A41" s="35" t="s">
        <v>16</v>
      </c>
    </row>
    <row r="42" spans="1:28" ht="15.75" x14ac:dyDescent="0.25">
      <c r="A42" s="34" t="s">
        <v>103</v>
      </c>
    </row>
    <row r="43" spans="1:28" ht="15.75" x14ac:dyDescent="0.25">
      <c r="A43" s="34" t="s">
        <v>92</v>
      </c>
    </row>
    <row r="44" spans="1:28" ht="15.75" x14ac:dyDescent="0.25">
      <c r="A44" s="61" t="s">
        <v>100</v>
      </c>
    </row>
    <row r="45" spans="1:28" ht="15.75" x14ac:dyDescent="0.25">
      <c r="A45" s="32" t="s">
        <v>35</v>
      </c>
    </row>
    <row r="46" spans="1:28" ht="15.75" x14ac:dyDescent="0.25">
      <c r="A46" s="33" t="s">
        <v>104</v>
      </c>
    </row>
    <row r="47" spans="1:28" ht="15.75" x14ac:dyDescent="0.25">
      <c r="A47" s="32" t="s">
        <v>106</v>
      </c>
    </row>
    <row r="48" spans="1:28" ht="15.75" x14ac:dyDescent="0.25">
      <c r="A48" s="32" t="s">
        <v>107</v>
      </c>
    </row>
    <row r="49" spans="1:1" ht="15.75" x14ac:dyDescent="0.25">
      <c r="A49" s="33" t="s">
        <v>108</v>
      </c>
    </row>
    <row r="50" spans="1:1" ht="15.75" x14ac:dyDescent="0.25">
      <c r="A50" s="32" t="s">
        <v>36</v>
      </c>
    </row>
    <row r="51" spans="1:1" ht="15.75" x14ac:dyDescent="0.25">
      <c r="A51" s="33" t="s">
        <v>101</v>
      </c>
    </row>
    <row r="52" spans="1:1" ht="15.75" x14ac:dyDescent="0.25">
      <c r="A52" s="33" t="s">
        <v>42</v>
      </c>
    </row>
    <row r="53" spans="1:1" ht="15.75" x14ac:dyDescent="0.25">
      <c r="A53" s="32" t="s">
        <v>109</v>
      </c>
    </row>
    <row r="54" spans="1:1" ht="15.75" x14ac:dyDescent="0.25">
      <c r="A54" s="33" t="s">
        <v>110</v>
      </c>
    </row>
    <row r="55" spans="1:1" ht="15.75" x14ac:dyDescent="0.25">
      <c r="A55" s="32" t="s">
        <v>37</v>
      </c>
    </row>
    <row r="56" spans="1:1" ht="15.75" x14ac:dyDescent="0.25">
      <c r="A56" s="33" t="s">
        <v>111</v>
      </c>
    </row>
    <row r="57" spans="1:1" ht="15.75" x14ac:dyDescent="0.25">
      <c r="A57" s="32" t="s">
        <v>38</v>
      </c>
    </row>
    <row r="58" spans="1:1" ht="15.75" x14ac:dyDescent="0.25">
      <c r="A58" s="33" t="s">
        <v>53</v>
      </c>
    </row>
    <row r="59" spans="1:1" ht="15.75" x14ac:dyDescent="0.25">
      <c r="A59" s="32" t="s">
        <v>39</v>
      </c>
    </row>
    <row r="60" spans="1:1" ht="15.75" x14ac:dyDescent="0.25">
      <c r="A60" s="32" t="s">
        <v>40</v>
      </c>
    </row>
    <row r="61" spans="1:1" ht="15.75" x14ac:dyDescent="0.25">
      <c r="A61" s="32" t="s">
        <v>41</v>
      </c>
    </row>
    <row r="62" spans="1:1" ht="15.75" x14ac:dyDescent="0.25">
      <c r="A62" s="33" t="s">
        <v>93</v>
      </c>
    </row>
    <row r="63" spans="1:1" ht="15.75" x14ac:dyDescent="0.25">
      <c r="A63" s="33" t="s">
        <v>46</v>
      </c>
    </row>
    <row r="64" spans="1:1" ht="15.75" x14ac:dyDescent="0.25">
      <c r="A64" s="33" t="s">
        <v>43</v>
      </c>
    </row>
    <row r="65" spans="1:1" ht="15.75" x14ac:dyDescent="0.25">
      <c r="A65" s="34" t="s">
        <v>94</v>
      </c>
    </row>
    <row r="66" spans="1:1" ht="15.75" x14ac:dyDescent="0.25">
      <c r="A66" s="33" t="s">
        <v>44</v>
      </c>
    </row>
    <row r="67" spans="1:1" ht="15.75" x14ac:dyDescent="0.25">
      <c r="A67" s="33" t="s">
        <v>45</v>
      </c>
    </row>
    <row r="68" spans="1:1" ht="15.75" x14ac:dyDescent="0.25">
      <c r="A68" s="33" t="s">
        <v>112</v>
      </c>
    </row>
    <row r="70" spans="1:1" x14ac:dyDescent="0.25">
      <c r="A70" s="1" t="s">
        <v>0</v>
      </c>
    </row>
    <row r="71" spans="1:1" x14ac:dyDescent="0.25">
      <c r="A71" t="s">
        <v>33</v>
      </c>
    </row>
    <row r="72" spans="1:1" x14ac:dyDescent="0.25">
      <c r="A72" t="s">
        <v>11</v>
      </c>
    </row>
    <row r="73" spans="1:1" x14ac:dyDescent="0.25">
      <c r="A73" t="s">
        <v>12</v>
      </c>
    </row>
    <row r="74" spans="1:1" x14ac:dyDescent="0.25">
      <c r="A74" t="s">
        <v>13</v>
      </c>
    </row>
    <row r="75" spans="1:1" x14ac:dyDescent="0.25">
      <c r="A75" t="s">
        <v>14</v>
      </c>
    </row>
    <row r="76" spans="1:1" x14ac:dyDescent="0.25">
      <c r="A76" s="2" t="s">
        <v>1</v>
      </c>
    </row>
    <row r="77" spans="1:1" x14ac:dyDescent="0.25">
      <c r="A77" s="2"/>
    </row>
    <row r="78" spans="1:1" x14ac:dyDescent="0.25">
      <c r="A78" t="s">
        <v>55</v>
      </c>
    </row>
    <row r="79" spans="1:1" x14ac:dyDescent="0.25">
      <c r="A79" t="s">
        <v>34</v>
      </c>
    </row>
    <row r="80" spans="1:1" x14ac:dyDescent="0.25">
      <c r="A80" s="2" t="s">
        <v>49</v>
      </c>
    </row>
    <row r="81" spans="1:2" x14ac:dyDescent="0.25">
      <c r="A81" t="s">
        <v>47</v>
      </c>
    </row>
    <row r="82" spans="1:2" x14ac:dyDescent="0.25">
      <c r="A82" s="2" t="s">
        <v>48</v>
      </c>
    </row>
    <row r="84" spans="1:2" x14ac:dyDescent="0.25">
      <c r="B84" t="s">
        <v>54</v>
      </c>
    </row>
    <row r="85" spans="1:2" x14ac:dyDescent="0.25">
      <c r="B85" t="s">
        <v>15</v>
      </c>
    </row>
    <row r="86" spans="1:2" x14ac:dyDescent="0.25">
      <c r="B86" s="2" t="s">
        <v>2</v>
      </c>
    </row>
    <row r="87" spans="1:2" x14ac:dyDescent="0.25">
      <c r="B87" s="2" t="s">
        <v>3</v>
      </c>
    </row>
    <row r="88" spans="1:2" x14ac:dyDescent="0.25">
      <c r="B88" s="2" t="s">
        <v>113</v>
      </c>
    </row>
  </sheetData>
  <sheetProtection selectLockedCells="1"/>
  <dataValidations count="1">
    <dataValidation type="whole" allowBlank="1" showErrorMessage="1" errorTitle="Käytä vain 1 tai 0 lukuja" error="Valitse 1, jos paripyörät ja 0 jos ei paripyöriä." sqref="F6:F13" xr:uid="{E0199C4C-4D8C-4806-AF46-E91DC201CF08}">
      <formula1>0</formula1>
      <formula2>1</formula2>
    </dataValidation>
  </dataValidations>
  <hyperlinks>
    <hyperlink ref="A80" r:id="rId1" xr:uid="{54DA0B23-533C-4762-8DEB-3F73CF1F856C}"/>
    <hyperlink ref="A82" r:id="rId2" xr:uid="{C000B229-C5CA-4C94-88CD-32626DA41337}"/>
    <hyperlink ref="B88" r:id="rId3" xr:uid="{37DF35EB-181D-4079-A731-AC4B6821B375}"/>
  </hyperlinks>
  <pageMargins left="0.25" right="0.25" top="0.75" bottom="0.75" header="0.3" footer="0.3"/>
  <pageSetup orientation="portrait" horizontalDpi="360" verticalDpi="36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4</vt:i4>
      </vt:variant>
    </vt:vector>
  </HeadingPairs>
  <TitlesOfParts>
    <vt:vector size="8" baseType="lpstr">
      <vt:lpstr>Raskaat vm savimaat</vt:lpstr>
      <vt:lpstr>Raskaat rm savimaat</vt:lpstr>
      <vt:lpstr>Karkeat vm maat</vt:lpstr>
      <vt:lpstr>Karkeat rm maat</vt:lpstr>
      <vt:lpstr>'Karkeat rm maat'!Tulostusalue</vt:lpstr>
      <vt:lpstr>'Karkeat vm maat'!Tulostusalue</vt:lpstr>
      <vt:lpstr>'Raskaat rm savimaat'!Tulostusalue</vt:lpstr>
      <vt:lpstr>'Raskaat vm savimaat'!Tulostusalue</vt:lpstr>
    </vt:vector>
  </TitlesOfParts>
  <Company>Ympäristöhallinto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Mattila Tuomas</dc:creator>
  <cp:lastModifiedBy>Jukka Rajala</cp:lastModifiedBy>
  <cp:lastPrinted>2021-04-08T17:49:00Z</cp:lastPrinted>
  <dcterms:created xsi:type="dcterms:W3CDTF">2015-07-22T12:54:39Z</dcterms:created>
  <dcterms:modified xsi:type="dcterms:W3CDTF">2024-01-17T09:12:38Z</dcterms:modified>
</cp:coreProperties>
</file>